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20730" windowHeight="11760" activeTab="1"/>
  </bookViews>
  <sheets>
    <sheet name="รถโดยสารสาธารณะ พ.ศ.2560" sheetId="1" r:id="rId1"/>
    <sheet name="มค.60" sheetId="6" r:id="rId2"/>
    <sheet name="กพ.(10)" sheetId="7" r:id="rId3"/>
    <sheet name="กพ.(30)" sheetId="18" r:id="rId4"/>
    <sheet name="มีค.(10)" sheetId="19" r:id="rId5"/>
    <sheet name="มีค.(30)" sheetId="8" r:id="rId6"/>
    <sheet name="เมย.(10)" sheetId="20" r:id="rId7"/>
    <sheet name="เมย.(30)" sheetId="9" r:id="rId8"/>
    <sheet name="พค.(10)" sheetId="22" r:id="rId9"/>
    <sheet name="พค.(30)" sheetId="10" r:id="rId10"/>
    <sheet name="มิย.(10)" sheetId="21" r:id="rId11"/>
    <sheet name="มิย.(30)" sheetId="11" r:id="rId12"/>
    <sheet name="กค.60" sheetId="12" r:id="rId13"/>
    <sheet name="กค.60(รับส่งนักเรียน)" sheetId="23" r:id="rId14"/>
    <sheet name="สค.60" sheetId="13" r:id="rId15"/>
    <sheet name="สค.60(รถนักเรียน)" sheetId="24" r:id="rId16"/>
    <sheet name="กย.60" sheetId="14" r:id="rId17"/>
    <sheet name="กย.60(รถนักเรียน)" sheetId="25" r:id="rId18"/>
    <sheet name="ตค.60" sheetId="15" r:id="rId19"/>
    <sheet name="ตค.60(รถนักเรียน)" sheetId="26" r:id="rId20"/>
    <sheet name="พย.60" sheetId="16" r:id="rId21"/>
    <sheet name="พย.60(รถนักเรียน)" sheetId="27" r:id="rId22"/>
    <sheet name="ธค.60" sheetId="17" r:id="rId23"/>
    <sheet name="ธค.60(รถนักเรียน)" sheetId="28" r:id="rId24"/>
  </sheets>
  <externalReferences>
    <externalReference r:id="rId25"/>
    <externalReference r:id="rId26"/>
    <externalReference r:id="rId27"/>
    <externalReference r:id="rId28"/>
  </externalReferences>
  <definedNames>
    <definedName name="List_หมวด">[1]ห้ามลบ!$A$4:$A$14</definedName>
    <definedName name="การควบคุมจราจร" localSheetId="2">'[2]รถโดยสาร-10'!$BT$7:$BT$13</definedName>
    <definedName name="การควบคุมจราจร" localSheetId="3">'[2]รถโดยสาร-30'!$BT$7:$BT$13</definedName>
    <definedName name="การควบคุมจราจร" localSheetId="1">'[3]รถโดยสาร-data'!$BT$7:$BT$14</definedName>
    <definedName name="การควบคุมจราจร" localSheetId="4">'[4]รถโดยสาร-10'!$BT$7:$BT$14</definedName>
    <definedName name="การควบคุมจราจร" localSheetId="5">'[4]รถโดยสาร-30'!$BT$7:$BT$13</definedName>
    <definedName name="จำนวนช่องจราจร" localSheetId="2">'[2]รถโดยสาร-10'!$BP$7:$BP$13</definedName>
    <definedName name="จำนวนช่องจราจร" localSheetId="3">'[2]รถโดยสาร-30'!$BP$7:$BP$13</definedName>
    <definedName name="จำนวนช่องจราจร" localSheetId="1">'[3]รถโดยสาร-data'!$BP$7:$BP$14</definedName>
    <definedName name="จำนวนช่องจราจร" localSheetId="4">'[4]รถโดยสาร-10'!$BP$7:$BP$14</definedName>
    <definedName name="จำนวนช่องจราจร" localSheetId="5">'[4]รถโดยสาร-30'!$BP$7:$BP$13</definedName>
    <definedName name="ชนิดผิวทาง" localSheetId="2">'[2]รถโดยสาร-10'!$BR$7:$BR$11</definedName>
    <definedName name="ชนิดผิวทาง" localSheetId="3">'[2]รถโดยสาร-30'!$BR$7:$BR$11</definedName>
    <definedName name="ชนิดผิวทาง" localSheetId="1">'[3]รถโดยสาร-data'!$BR$7:$BR$12</definedName>
    <definedName name="ชนิดผิวทาง" localSheetId="4">'[4]รถโดยสาร-10'!$BR$7:$BR$12</definedName>
    <definedName name="ชนิดผิวทาง" localSheetId="5">'[4]รถโดยสาร-30'!$BR$7:$BR$11</definedName>
    <definedName name="ทัศนวิสัย_สภาพแวดล้อม" localSheetId="2">'[2]รถโดยสาร-10'!$BU$7:$BU$15</definedName>
    <definedName name="ทัศนวิสัย_สภาพแวดล้อม" localSheetId="3">'[2]รถโดยสาร-30'!$BU$7:$BU$15</definedName>
    <definedName name="ทัศนวิสัย_สภาพแวดล้อม" localSheetId="1">'[3]รถโดยสาร-data'!$BU$7:$BU$16</definedName>
    <definedName name="ทัศนวิสัย_สภาพแวดล้อม" localSheetId="4">'[4]รถโดยสาร-10'!$BU$7:$BU$16</definedName>
    <definedName name="ทัศนวิสัย_สภาพแวดล้อม" localSheetId="5">'[4]รถโดยสาร-30'!$BU$7:$BU$15</definedName>
    <definedName name="บริเวณที่เกิดหตุ" localSheetId="2">'[2]รถโดยสาร-10'!$BN$7:$BN$10</definedName>
    <definedName name="บริเวณที่เกิดหตุ" localSheetId="3">'[2]รถโดยสาร-30'!$BN$7:$BN$10</definedName>
    <definedName name="บริเวณที่เกิดหตุ" localSheetId="1">'[3]รถโดยสาร-data'!$BN$7:$BN$10</definedName>
    <definedName name="บริเวณที่เกิดหตุ" localSheetId="4">'[4]รถโดยสาร-10'!$BN$7:$BN$11</definedName>
    <definedName name="บริเวณที่เกิดหตุ" localSheetId="5">'[4]รถโดยสาร-30'!$BN$7:$BN$10</definedName>
    <definedName name="ผู้รายงาน">'[3]รถโดยสาร-data'!$CH$7:$CH$10</definedName>
    <definedName name="มาตรฐานรถ" localSheetId="2">'[2]รถโดยสาร-10'!$BX$7:$BX$40</definedName>
    <definedName name="มาตรฐานรถ" localSheetId="3">'[2]รถโดยสาร-30'!$BX$7:$BX$40</definedName>
    <definedName name="มาตรฐานรถ" localSheetId="1">'[3]รถโดยสาร-data'!$BX$7:$BX$41</definedName>
    <definedName name="มาตรฐานรถ" localSheetId="4">'[4]รถโดยสาร-10'!$BX$7:$BX$41</definedName>
    <definedName name="มาตรฐานรถ" localSheetId="5">'[4]รถโดยสาร-30'!$BX$7:$BX$40</definedName>
    <definedName name="มาตรฐานรถ">[1]ห้ามลบ!$B$4:$B$38</definedName>
    <definedName name="รถคู่กรณี">[1]ห้ามลบ!$D$4:$D$19</definedName>
    <definedName name="รถต้นเหตุ" localSheetId="2">'[2]รถโดยสาร-10'!$CA$7:$CA$10</definedName>
    <definedName name="รถต้นเหตุ" localSheetId="3">'[2]รถโดยสาร-30'!$CA$7:$CA$10</definedName>
    <definedName name="รถต้นเหตุ" localSheetId="1">'[3]รถโดยสาร-data'!$CA$7:$CA$10</definedName>
    <definedName name="รถต้นเหตุ" localSheetId="4">'[4]รถโดยสาร-10'!$CA$7:$CA$11</definedName>
    <definedName name="รถต้นเหตุ" localSheetId="5">'[4]รถโดยสาร-30'!$CA$7:$CA$10</definedName>
    <definedName name="รถต้นเหตุ">[1]ห้ามลบ!$E$4:$E$8</definedName>
    <definedName name="รายละเอียดการลงโทษผู้ประกอบการฯ">'[3]รถโดยสาร-data'!$CE$7:$CE$15</definedName>
    <definedName name="รายละเอียดการลงโทษพนักงานขับรถ" localSheetId="2">'[2]รถโดยสาร-10'!$CF$7:$CF$16</definedName>
    <definedName name="รายละเอียดการลงโทษพนักงานขับรถ" localSheetId="3">'[2]รถโดยสาร-30'!$CF$7:$CF$16</definedName>
    <definedName name="รายละเอียดการลงโทษพนักงานขับรถ" localSheetId="1">'[3]รถโดยสาร-data'!$CF$7:$CF$17</definedName>
    <definedName name="รายละเอียดการลงโทษพนักงานขับรถ" localSheetId="4">'[4]รถโดยสาร-10'!$CF$7:$CF$17</definedName>
    <definedName name="รายละเอียดการลงโทษพนักงานขับรถ" localSheetId="5">'[4]รถโดยสาร-30'!$CF$7:$CF$16</definedName>
    <definedName name="รายละเอียดมาตรฐานรถ" localSheetId="2">'[2]รถโดยสาร-10'!$BY$7:$BY$16</definedName>
    <definedName name="รายละเอียดมาตรฐานรถ" localSheetId="3">'[2]รถโดยสาร-30'!$BY$7:$BY$16</definedName>
    <definedName name="รายละเอียดมาตรฐานรถ" localSheetId="1">'[3]รถโดยสาร-data'!$BY$7:$BY$17</definedName>
    <definedName name="รายละเอียดมาตรฐานรถ" localSheetId="4">'[4]รถโดยสาร-10'!$BY$7:$BY$17</definedName>
    <definedName name="รายละเอียดมาตรฐานรถ" localSheetId="5">'[4]รถโดยสาร-30'!$BY$7:$BY$16</definedName>
    <definedName name="รายละเอียดมาตรฐานรถ">[1]ห้ามลบ!$C$4:$C$11</definedName>
    <definedName name="ลักษณะทาง" localSheetId="2">'[2]รถโดยสาร-10'!$BS$7:$BS$15</definedName>
    <definedName name="ลักษณะทาง" localSheetId="3">'[2]รถโดยสาร-30'!$BS$7:$BS$15</definedName>
    <definedName name="ลักษณะทาง" localSheetId="1">'[3]รถโดยสาร-data'!$BS$7:$BS$16</definedName>
    <definedName name="ลักษณะทาง" localSheetId="4">'[4]รถโดยสาร-10'!$BS$7:$BS$16</definedName>
    <definedName name="ลักษณะทาง" localSheetId="5">'[4]รถโดยสาร-30'!$BS$7:$BS$15</definedName>
    <definedName name="สถานะภาษีรถ">'[3]รถโดยสาร-data'!$CG$7:$CG$9</definedName>
    <definedName name="สาเหตุ" localSheetId="12">[1]รถโดยสาร!#REF!</definedName>
    <definedName name="สาเหตุ" localSheetId="2">'[2]รถโดยสาร-10'!$CB$7:$CB$35</definedName>
    <definedName name="สาเหตุ" localSheetId="3">'[2]รถโดยสาร-30'!$CB$7:$CB$35</definedName>
    <definedName name="สาเหตุ" localSheetId="1">'[3]รถโดยสาร-data'!$CB$7:$CB$36</definedName>
    <definedName name="สาเหตุ" localSheetId="4">'[4]รถโดยสาร-10'!$CB$7:$CB$36</definedName>
    <definedName name="สาเหตุ" localSheetId="5">'[4]รถโดยสาร-30'!$CB$7:$CB$35</definedName>
    <definedName name="สาเหตุย่อย">[1]ห้ามลบ!$H$4:$H$33</definedName>
    <definedName name="สาเหตุอื่น">[1]ห้ามลบ!$G$4:$G$8</definedName>
  </definedName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AB6" i="17" l="1"/>
  <c r="AB7" i="17"/>
  <c r="AB9" i="17"/>
  <c r="AB10" i="17"/>
  <c r="AB11" i="17"/>
  <c r="AB12" i="17"/>
  <c r="AB13" i="17"/>
  <c r="AB14" i="17"/>
  <c r="AB16" i="17"/>
  <c r="AB18" i="17"/>
  <c r="AB19" i="17"/>
  <c r="AB20" i="17"/>
  <c r="AB21" i="17"/>
  <c r="AB22" i="17"/>
  <c r="AB23" i="17"/>
  <c r="AB24" i="17"/>
  <c r="AB25" i="17"/>
  <c r="AB26" i="17"/>
  <c r="AB27" i="17"/>
  <c r="AB28" i="17"/>
  <c r="AB29" i="17"/>
  <c r="AB30" i="17"/>
  <c r="AB31" i="17"/>
  <c r="AB32" i="17"/>
  <c r="AB33" i="17"/>
  <c r="AB34" i="17"/>
  <c r="AB35" i="17"/>
  <c r="AB36" i="17"/>
  <c r="AB37" i="17"/>
  <c r="AB38" i="17"/>
  <c r="AB39" i="17"/>
  <c r="AB40" i="17"/>
  <c r="AB41" i="17"/>
  <c r="AB42" i="17"/>
  <c r="AB43" i="17"/>
  <c r="AB44" i="17"/>
  <c r="AB45" i="17"/>
  <c r="AB46" i="17"/>
  <c r="AB47" i="17"/>
  <c r="AB49" i="17"/>
  <c r="AB50" i="17"/>
  <c r="AB52" i="17"/>
  <c r="AB53" i="17"/>
  <c r="AB54" i="17"/>
  <c r="AB55" i="17"/>
  <c r="AB56" i="17"/>
  <c r="AA6" i="17"/>
  <c r="AA7" i="17"/>
  <c r="AA9" i="17"/>
  <c r="AA10" i="17"/>
  <c r="AA11" i="17"/>
  <c r="AA12" i="17"/>
  <c r="AA13" i="17"/>
  <c r="AA14" i="17"/>
  <c r="AA16" i="17"/>
  <c r="AA18" i="17"/>
  <c r="AA19" i="17"/>
  <c r="AA20" i="17"/>
  <c r="AA21" i="17"/>
  <c r="AA22" i="17"/>
  <c r="AA23" i="17"/>
  <c r="AA24" i="17"/>
  <c r="AA25" i="17"/>
  <c r="AA26" i="17"/>
  <c r="AA27" i="17"/>
  <c r="AA28" i="17"/>
  <c r="AA29" i="17"/>
  <c r="AA30" i="17"/>
  <c r="AA31" i="17"/>
  <c r="AA32" i="17"/>
  <c r="AA33" i="17"/>
  <c r="AA34" i="17"/>
  <c r="AA35" i="17"/>
  <c r="AA36" i="17"/>
  <c r="AA37" i="17"/>
  <c r="AA38" i="17"/>
  <c r="AA39" i="17"/>
  <c r="AA40" i="17"/>
  <c r="AA41" i="17"/>
  <c r="AA42" i="17"/>
  <c r="AA43" i="17"/>
  <c r="AA44" i="17"/>
  <c r="AA45" i="17"/>
  <c r="AA46" i="17"/>
  <c r="AA47" i="17"/>
  <c r="AA49" i="17"/>
  <c r="AA50" i="17"/>
  <c r="AA52" i="17"/>
  <c r="AA53" i="17"/>
  <c r="AA54" i="17"/>
  <c r="AA55" i="17"/>
  <c r="AA56" i="17"/>
  <c r="Z56" i="17"/>
  <c r="Y56" i="17"/>
  <c r="X56" i="17"/>
  <c r="W56" i="17"/>
  <c r="V56" i="17"/>
  <c r="U56" i="17"/>
  <c r="AB166" i="1"/>
  <c r="AC166" i="1"/>
  <c r="AD166" i="1"/>
  <c r="AE166" i="1"/>
  <c r="AF166" i="1"/>
  <c r="AG166" i="1"/>
  <c r="AH166" i="1"/>
  <c r="AI166" i="1"/>
  <c r="AJ166" i="1"/>
  <c r="AK166" i="1"/>
  <c r="AL166" i="1"/>
  <c r="AM166" i="1"/>
  <c r="AN166" i="1"/>
  <c r="O166" i="1"/>
  <c r="P166" i="1"/>
  <c r="Q166" i="1"/>
  <c r="R166" i="1"/>
  <c r="S166" i="1"/>
  <c r="T166" i="1"/>
  <c r="U166" i="1"/>
  <c r="V166" i="1"/>
  <c r="W166" i="1"/>
  <c r="X166" i="1"/>
  <c r="Y166" i="1"/>
  <c r="Z166" i="1"/>
  <c r="AA166" i="1"/>
  <c r="B166" i="1"/>
  <c r="C166" i="1"/>
  <c r="D166" i="1"/>
  <c r="E166" i="1"/>
  <c r="F166" i="1"/>
  <c r="G166" i="1"/>
  <c r="H166" i="1"/>
  <c r="I166" i="1"/>
  <c r="J166" i="1"/>
  <c r="K166" i="1"/>
  <c r="L166" i="1"/>
  <c r="M166" i="1"/>
  <c r="N166" i="1"/>
  <c r="AN165" i="1"/>
  <c r="AA165" i="1"/>
  <c r="N165" i="1"/>
  <c r="AN164" i="1"/>
  <c r="AA164" i="1"/>
  <c r="N164" i="1"/>
  <c r="AN163" i="1"/>
  <c r="AA163" i="1"/>
  <c r="N163" i="1"/>
  <c r="AN162" i="1"/>
  <c r="AA162" i="1"/>
  <c r="N162" i="1"/>
  <c r="AN161" i="1"/>
  <c r="AA161" i="1"/>
  <c r="N161" i="1"/>
  <c r="AN160" i="1"/>
  <c r="AA160" i="1"/>
  <c r="N160" i="1"/>
  <c r="AN159" i="1"/>
  <c r="AA159" i="1"/>
  <c r="N159" i="1"/>
  <c r="AN158" i="1"/>
  <c r="AA158" i="1"/>
  <c r="N158" i="1"/>
  <c r="AN157" i="1"/>
  <c r="AA157" i="1"/>
  <c r="N157" i="1"/>
  <c r="AN156" i="1"/>
  <c r="AA156" i="1"/>
  <c r="N156" i="1"/>
  <c r="AN155" i="1"/>
  <c r="AA155" i="1"/>
  <c r="N155" i="1"/>
  <c r="AN154" i="1"/>
  <c r="AA154" i="1"/>
  <c r="N154" i="1"/>
  <c r="AN153" i="1"/>
  <c r="AA153" i="1"/>
  <c r="N153" i="1"/>
  <c r="AN152" i="1"/>
  <c r="AA152" i="1"/>
  <c r="N152" i="1"/>
  <c r="AN151" i="1"/>
  <c r="AA151" i="1"/>
  <c r="N151" i="1"/>
  <c r="AN150" i="1"/>
  <c r="AA150" i="1"/>
  <c r="N150" i="1"/>
  <c r="AN149" i="1"/>
  <c r="AA149" i="1"/>
  <c r="N149" i="1"/>
  <c r="AN148" i="1"/>
  <c r="AA148" i="1"/>
  <c r="N148" i="1"/>
  <c r="AN147" i="1"/>
  <c r="AA147" i="1"/>
  <c r="N147" i="1"/>
  <c r="AN146" i="1"/>
  <c r="AA146" i="1"/>
  <c r="N146" i="1"/>
  <c r="AN145" i="1"/>
  <c r="AA145" i="1"/>
  <c r="N145" i="1"/>
  <c r="AN144" i="1"/>
  <c r="AA144" i="1"/>
  <c r="N144" i="1"/>
  <c r="AN143" i="1"/>
  <c r="AA143" i="1"/>
  <c r="N143" i="1"/>
  <c r="AN142" i="1"/>
  <c r="AA142" i="1"/>
  <c r="N142" i="1"/>
  <c r="AN141" i="1"/>
  <c r="AA141" i="1"/>
  <c r="N141" i="1"/>
  <c r="AN140" i="1"/>
  <c r="AA140" i="1"/>
  <c r="N140" i="1"/>
  <c r="AN139" i="1"/>
  <c r="AA139" i="1"/>
  <c r="N139" i="1"/>
  <c r="AN138" i="1"/>
  <c r="AA138" i="1"/>
  <c r="N138" i="1"/>
  <c r="AN137" i="1"/>
  <c r="AA137" i="1"/>
  <c r="N137" i="1"/>
  <c r="AN136" i="1"/>
  <c r="AA136" i="1"/>
  <c r="N136" i="1"/>
  <c r="AN135" i="1"/>
  <c r="AA135" i="1"/>
  <c r="N135" i="1"/>
  <c r="AN134" i="1"/>
  <c r="AA134" i="1"/>
  <c r="N134" i="1"/>
  <c r="AN133" i="1"/>
  <c r="AA133" i="1"/>
  <c r="N133" i="1"/>
  <c r="AN132" i="1"/>
  <c r="AA132" i="1"/>
  <c r="N132" i="1"/>
  <c r="AN131" i="1"/>
  <c r="AA131" i="1"/>
  <c r="N131" i="1"/>
  <c r="AN130" i="1"/>
  <c r="AA130" i="1"/>
  <c r="N130" i="1"/>
  <c r="AN129" i="1"/>
  <c r="AA129" i="1"/>
  <c r="N129" i="1"/>
  <c r="AN128" i="1"/>
  <c r="AA128" i="1"/>
  <c r="N128" i="1"/>
  <c r="AN127" i="1"/>
  <c r="AA127" i="1"/>
  <c r="N127" i="1"/>
  <c r="AN126" i="1"/>
  <c r="AA126" i="1"/>
  <c r="N126" i="1"/>
  <c r="AN125" i="1"/>
  <c r="AA125" i="1"/>
  <c r="N125" i="1"/>
  <c r="AN124" i="1"/>
  <c r="AA124" i="1"/>
  <c r="N124" i="1"/>
  <c r="AN123" i="1"/>
  <c r="AA123" i="1"/>
  <c r="N123" i="1"/>
  <c r="AN122" i="1"/>
  <c r="AA122" i="1"/>
  <c r="N122" i="1"/>
  <c r="AN121" i="1"/>
  <c r="AA121" i="1"/>
  <c r="N121" i="1"/>
  <c r="AN120" i="1"/>
  <c r="AA120" i="1"/>
  <c r="N120" i="1"/>
  <c r="AN119" i="1"/>
  <c r="AA119" i="1"/>
  <c r="N119" i="1"/>
  <c r="AN118" i="1"/>
  <c r="AA118" i="1"/>
  <c r="N118" i="1"/>
  <c r="AN117" i="1"/>
  <c r="AA117" i="1"/>
  <c r="N117" i="1"/>
  <c r="AN116" i="1"/>
  <c r="AA116" i="1"/>
  <c r="N116" i="1"/>
  <c r="AN115" i="1"/>
  <c r="AA115" i="1"/>
  <c r="N115" i="1"/>
  <c r="AN114" i="1"/>
  <c r="AA114" i="1"/>
  <c r="N114" i="1"/>
  <c r="AN113" i="1"/>
  <c r="AA113" i="1"/>
  <c r="N113" i="1"/>
  <c r="AN112" i="1"/>
  <c r="AA112" i="1"/>
  <c r="N112" i="1"/>
  <c r="AN111" i="1"/>
  <c r="AA111" i="1"/>
  <c r="N111" i="1"/>
  <c r="AN110" i="1"/>
  <c r="AA110" i="1"/>
  <c r="N110" i="1"/>
  <c r="AN109" i="1"/>
  <c r="AA109" i="1"/>
  <c r="N109" i="1"/>
  <c r="AN108" i="1"/>
  <c r="AA108" i="1"/>
  <c r="N108" i="1"/>
  <c r="AN107" i="1"/>
  <c r="AA107" i="1"/>
  <c r="N107" i="1"/>
  <c r="AN106" i="1"/>
  <c r="AA106" i="1"/>
  <c r="N106" i="1"/>
  <c r="AN105" i="1"/>
  <c r="AA105" i="1"/>
  <c r="N105" i="1"/>
  <c r="AN104" i="1"/>
  <c r="AA104" i="1"/>
  <c r="N104" i="1"/>
  <c r="AN103" i="1"/>
  <c r="AA103" i="1"/>
  <c r="N103" i="1"/>
  <c r="AN102" i="1"/>
  <c r="AA102" i="1"/>
  <c r="N102" i="1"/>
  <c r="AN101" i="1"/>
  <c r="AA101" i="1"/>
  <c r="N101" i="1"/>
  <c r="AN100" i="1"/>
  <c r="AA100" i="1"/>
  <c r="N100" i="1"/>
  <c r="AN99" i="1"/>
  <c r="AA99" i="1"/>
  <c r="N99" i="1"/>
  <c r="AN98" i="1"/>
  <c r="AA98" i="1"/>
  <c r="N98" i="1"/>
  <c r="AN97" i="1"/>
  <c r="AA97" i="1"/>
  <c r="N97" i="1"/>
  <c r="AN96" i="1"/>
  <c r="AA96" i="1"/>
  <c r="N96" i="1"/>
  <c r="AN95" i="1"/>
  <c r="AA95" i="1"/>
  <c r="N95" i="1"/>
  <c r="AN94" i="1"/>
  <c r="AA94" i="1"/>
  <c r="N94" i="1"/>
  <c r="AN93" i="1"/>
  <c r="AA93" i="1"/>
  <c r="N93" i="1"/>
  <c r="AN92" i="1"/>
  <c r="AA92" i="1"/>
  <c r="N92" i="1"/>
  <c r="AN91" i="1"/>
  <c r="AA91" i="1"/>
  <c r="N91" i="1"/>
  <c r="AN90" i="1"/>
  <c r="AA90" i="1"/>
  <c r="N90" i="1"/>
  <c r="AN89" i="1"/>
  <c r="AA89" i="1"/>
  <c r="N89" i="1"/>
  <c r="AB87" i="1"/>
  <c r="AC87" i="1"/>
  <c r="AD87" i="1"/>
  <c r="AE87" i="1"/>
  <c r="AF87" i="1"/>
  <c r="AG87" i="1"/>
  <c r="AH87" i="1"/>
  <c r="AI87" i="1"/>
  <c r="AJ87" i="1"/>
  <c r="AK87" i="1"/>
  <c r="AL87" i="1"/>
  <c r="AM87" i="1"/>
  <c r="AN87" i="1"/>
  <c r="AA83" i="1"/>
  <c r="AA84" i="1"/>
  <c r="AA85" i="1"/>
  <c r="AA86" i="1"/>
  <c r="AA87" i="1"/>
  <c r="Z87" i="1"/>
  <c r="Y87" i="1"/>
  <c r="X87" i="1"/>
  <c r="W87" i="1"/>
  <c r="V87" i="1"/>
  <c r="U87" i="1"/>
  <c r="T87" i="1"/>
  <c r="S87" i="1"/>
  <c r="R87" i="1"/>
  <c r="Q87" i="1"/>
  <c r="P87" i="1"/>
  <c r="O87" i="1"/>
  <c r="N83" i="1"/>
  <c r="N84" i="1"/>
  <c r="N85" i="1"/>
  <c r="N86" i="1"/>
  <c r="N87" i="1"/>
  <c r="M87" i="1"/>
  <c r="L87" i="1"/>
  <c r="K87" i="1"/>
  <c r="J87" i="1"/>
  <c r="I87" i="1"/>
  <c r="H87" i="1"/>
  <c r="G87" i="1"/>
  <c r="F87" i="1"/>
  <c r="E87" i="1"/>
  <c r="D87" i="1"/>
  <c r="C87" i="1"/>
  <c r="B87" i="1"/>
  <c r="AN86" i="1"/>
  <c r="AN85" i="1"/>
  <c r="AN84" i="1"/>
  <c r="AN83" i="1"/>
  <c r="AB81" i="1"/>
  <c r="AC81" i="1"/>
  <c r="AD81" i="1"/>
  <c r="AE81" i="1"/>
  <c r="AF81" i="1"/>
  <c r="AG81" i="1"/>
  <c r="AH81" i="1"/>
  <c r="AI81" i="1"/>
  <c r="AJ81" i="1"/>
  <c r="AK81" i="1"/>
  <c r="AL81" i="1"/>
  <c r="AM81" i="1"/>
  <c r="AN81" i="1"/>
  <c r="AA70" i="1"/>
  <c r="AA71" i="1"/>
  <c r="AA72" i="1"/>
  <c r="AA73" i="1"/>
  <c r="AA74" i="1"/>
  <c r="AA75" i="1"/>
  <c r="AA76" i="1"/>
  <c r="AA77" i="1"/>
  <c r="AA78" i="1"/>
  <c r="AA79" i="1"/>
  <c r="AA80" i="1"/>
  <c r="AA81" i="1"/>
  <c r="Z81" i="1"/>
  <c r="Y81" i="1"/>
  <c r="X81" i="1"/>
  <c r="W81" i="1"/>
  <c r="V81" i="1"/>
  <c r="U81" i="1"/>
  <c r="T81" i="1"/>
  <c r="S81" i="1"/>
  <c r="R81" i="1"/>
  <c r="Q81" i="1"/>
  <c r="P81" i="1"/>
  <c r="O81" i="1"/>
  <c r="N70" i="1"/>
  <c r="N71" i="1"/>
  <c r="N72" i="1"/>
  <c r="N73" i="1"/>
  <c r="N74" i="1"/>
  <c r="N75" i="1"/>
  <c r="N76" i="1"/>
  <c r="N77" i="1"/>
  <c r="N78" i="1"/>
  <c r="N79" i="1"/>
  <c r="N80" i="1"/>
  <c r="N81" i="1"/>
  <c r="M81" i="1"/>
  <c r="L81" i="1"/>
  <c r="K81" i="1"/>
  <c r="J81" i="1"/>
  <c r="I81" i="1"/>
  <c r="H81" i="1"/>
  <c r="G81" i="1"/>
  <c r="F81" i="1"/>
  <c r="E81" i="1"/>
  <c r="D81" i="1"/>
  <c r="C81" i="1"/>
  <c r="B81" i="1"/>
  <c r="AN80" i="1"/>
  <c r="AN79" i="1"/>
  <c r="AN78" i="1"/>
  <c r="AN77" i="1"/>
  <c r="AN76" i="1"/>
  <c r="AN75" i="1"/>
  <c r="AN74" i="1"/>
  <c r="AN73" i="1"/>
  <c r="AN72" i="1"/>
  <c r="AN71" i="1"/>
  <c r="AN70" i="1"/>
  <c r="AB68" i="1"/>
  <c r="AC68" i="1"/>
  <c r="AD68" i="1"/>
  <c r="AE68" i="1"/>
  <c r="AF68" i="1"/>
  <c r="AG68" i="1"/>
  <c r="AH68" i="1"/>
  <c r="AI68" i="1"/>
  <c r="AJ68" i="1"/>
  <c r="AK68" i="1"/>
  <c r="AL68" i="1"/>
  <c r="AM68" i="1"/>
  <c r="AN68"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Z68" i="1"/>
  <c r="Y68" i="1"/>
  <c r="X68" i="1"/>
  <c r="W68" i="1"/>
  <c r="V68" i="1"/>
  <c r="U68" i="1"/>
  <c r="T68" i="1"/>
  <c r="S68" i="1"/>
  <c r="R68" i="1"/>
  <c r="Q68" i="1"/>
  <c r="P68" i="1"/>
  <c r="O68"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M68" i="1"/>
  <c r="L68" i="1"/>
  <c r="K68" i="1"/>
  <c r="J68" i="1"/>
  <c r="I68" i="1"/>
  <c r="H68" i="1"/>
  <c r="G68" i="1"/>
  <c r="F68" i="1"/>
  <c r="E68" i="1"/>
  <c r="D68" i="1"/>
  <c r="C68" i="1"/>
  <c r="B68" i="1"/>
  <c r="AN67" i="1"/>
  <c r="AN66" i="1"/>
  <c r="AN65" i="1"/>
  <c r="AN64" i="1"/>
  <c r="AN63" i="1"/>
  <c r="AN62" i="1"/>
  <c r="AN61" i="1"/>
  <c r="AN60" i="1"/>
  <c r="AN59" i="1"/>
  <c r="AN58" i="1"/>
  <c r="AN57" i="1"/>
  <c r="AN56" i="1"/>
  <c r="AN55" i="1"/>
  <c r="AN54" i="1"/>
  <c r="AN53" i="1"/>
  <c r="AN52" i="1"/>
  <c r="AN51" i="1"/>
  <c r="AN50" i="1"/>
  <c r="AN49" i="1"/>
  <c r="AN48" i="1"/>
  <c r="AN47" i="1"/>
  <c r="AN46" i="1"/>
  <c r="AN45" i="1"/>
  <c r="AN44" i="1"/>
  <c r="AN43" i="1"/>
  <c r="AN42" i="1"/>
  <c r="AN41" i="1"/>
  <c r="AN40" i="1"/>
  <c r="AN39" i="1"/>
  <c r="AN38" i="1"/>
  <c r="AN37" i="1"/>
  <c r="AN36" i="1"/>
  <c r="AB34" i="1"/>
  <c r="AC34" i="1"/>
  <c r="AD34" i="1"/>
  <c r="AE34" i="1"/>
  <c r="AF34" i="1"/>
  <c r="AG34" i="1"/>
  <c r="AH34" i="1"/>
  <c r="AI34" i="1"/>
  <c r="AJ34" i="1"/>
  <c r="AK34" i="1"/>
  <c r="AL34" i="1"/>
  <c r="AM34" i="1"/>
  <c r="AN34" i="1"/>
  <c r="AA32" i="1"/>
  <c r="AA33" i="1"/>
  <c r="AA34" i="1"/>
  <c r="Z34" i="1"/>
  <c r="Y34" i="1"/>
  <c r="X34" i="1"/>
  <c r="W34" i="1"/>
  <c r="V34" i="1"/>
  <c r="U34" i="1"/>
  <c r="T34" i="1"/>
  <c r="S34" i="1"/>
  <c r="R34" i="1"/>
  <c r="Q34" i="1"/>
  <c r="P34" i="1"/>
  <c r="O34" i="1"/>
  <c r="N32" i="1"/>
  <c r="N33" i="1"/>
  <c r="N34" i="1"/>
  <c r="M34" i="1"/>
  <c r="L34" i="1"/>
  <c r="K34" i="1"/>
  <c r="J34" i="1"/>
  <c r="I34" i="1"/>
  <c r="H34" i="1"/>
  <c r="G34" i="1"/>
  <c r="F34" i="1"/>
  <c r="E34" i="1"/>
  <c r="D34" i="1"/>
  <c r="C34" i="1"/>
  <c r="B34" i="1"/>
  <c r="AN33" i="1"/>
  <c r="AN32" i="1"/>
  <c r="AB30" i="1"/>
  <c r="AC30" i="1"/>
  <c r="AD30" i="1"/>
  <c r="AE30" i="1"/>
  <c r="AF30" i="1"/>
  <c r="AG30" i="1"/>
  <c r="AH30" i="1"/>
  <c r="AI30" i="1"/>
  <c r="AJ30" i="1"/>
  <c r="AK30" i="1"/>
  <c r="AL30" i="1"/>
  <c r="AM30" i="1"/>
  <c r="AN30" i="1"/>
  <c r="AA25" i="1"/>
  <c r="AA26" i="1"/>
  <c r="AA27" i="1"/>
  <c r="AA28" i="1"/>
  <c r="AA29" i="1"/>
  <c r="AA30" i="1"/>
  <c r="Z30" i="1"/>
  <c r="Y30" i="1"/>
  <c r="X30" i="1"/>
  <c r="W30" i="1"/>
  <c r="V30" i="1"/>
  <c r="U30" i="1"/>
  <c r="T30" i="1"/>
  <c r="S30" i="1"/>
  <c r="R30" i="1"/>
  <c r="Q30" i="1"/>
  <c r="P30" i="1"/>
  <c r="O30" i="1"/>
  <c r="N25" i="1"/>
  <c r="N26" i="1"/>
  <c r="N27" i="1"/>
  <c r="N28" i="1"/>
  <c r="N30" i="1"/>
  <c r="M30" i="1"/>
  <c r="L30" i="1"/>
  <c r="K30" i="1"/>
  <c r="J30" i="1"/>
  <c r="I30" i="1"/>
  <c r="H30" i="1"/>
  <c r="G30" i="1"/>
  <c r="F30" i="1"/>
  <c r="E30" i="1"/>
  <c r="D30" i="1"/>
  <c r="C30" i="1"/>
  <c r="B30" i="1"/>
  <c r="AN29" i="1"/>
  <c r="AN28" i="1"/>
  <c r="AN27" i="1"/>
  <c r="AN26" i="1"/>
  <c r="AN25" i="1"/>
  <c r="AB23" i="1"/>
  <c r="AC23" i="1"/>
  <c r="AD23" i="1"/>
  <c r="AE23" i="1"/>
  <c r="AF23" i="1"/>
  <c r="AG23" i="1"/>
  <c r="AH23" i="1"/>
  <c r="AI23" i="1"/>
  <c r="AJ23" i="1"/>
  <c r="AK23" i="1"/>
  <c r="AL23" i="1"/>
  <c r="AM23" i="1"/>
  <c r="AN23" i="1"/>
  <c r="AA19" i="1"/>
  <c r="AA20" i="1"/>
  <c r="AA21" i="1"/>
  <c r="AA22" i="1"/>
  <c r="AA23" i="1"/>
  <c r="Z23" i="1"/>
  <c r="Y23" i="1"/>
  <c r="X23" i="1"/>
  <c r="W23" i="1"/>
  <c r="V23" i="1"/>
  <c r="U23" i="1"/>
  <c r="T23" i="1"/>
  <c r="S23" i="1"/>
  <c r="R23" i="1"/>
  <c r="Q23" i="1"/>
  <c r="P23" i="1"/>
  <c r="O23" i="1"/>
  <c r="N19" i="1"/>
  <c r="N20" i="1"/>
  <c r="N21" i="1"/>
  <c r="N22" i="1"/>
  <c r="N23" i="1"/>
  <c r="M23" i="1"/>
  <c r="L23" i="1"/>
  <c r="K23" i="1"/>
  <c r="J23" i="1"/>
  <c r="I23" i="1"/>
  <c r="H23" i="1"/>
  <c r="G23" i="1"/>
  <c r="F23" i="1"/>
  <c r="E23" i="1"/>
  <c r="D23" i="1"/>
  <c r="C23" i="1"/>
  <c r="B23" i="1"/>
  <c r="AN22" i="1"/>
  <c r="AN21" i="1"/>
  <c r="AN20" i="1"/>
  <c r="AN19" i="1"/>
  <c r="AN14" i="1"/>
  <c r="AN15" i="1"/>
  <c r="AN16" i="1"/>
  <c r="AN17" i="1"/>
  <c r="AM17" i="1"/>
  <c r="AL17" i="1"/>
  <c r="AK17" i="1"/>
  <c r="AJ17" i="1"/>
  <c r="AI17" i="1"/>
  <c r="AH17" i="1"/>
  <c r="AG17" i="1"/>
  <c r="AF17" i="1"/>
  <c r="AE17" i="1"/>
  <c r="AD17" i="1"/>
  <c r="AC17" i="1"/>
  <c r="AB17" i="1"/>
  <c r="AA14" i="1"/>
  <c r="AA15" i="1"/>
  <c r="AA16" i="1"/>
  <c r="AA17" i="1"/>
  <c r="Z17" i="1"/>
  <c r="Y17" i="1"/>
  <c r="X17" i="1"/>
  <c r="W17" i="1"/>
  <c r="V17" i="1"/>
  <c r="U17" i="1"/>
  <c r="T17" i="1"/>
  <c r="S17" i="1"/>
  <c r="R17" i="1"/>
  <c r="Q17" i="1"/>
  <c r="P17" i="1"/>
  <c r="O17" i="1"/>
  <c r="N14" i="1"/>
  <c r="N15" i="1"/>
  <c r="N17" i="1"/>
  <c r="M17" i="1"/>
  <c r="L17" i="1"/>
  <c r="K17" i="1"/>
  <c r="J17" i="1"/>
  <c r="I17" i="1"/>
  <c r="H17" i="1"/>
  <c r="G17" i="1"/>
  <c r="F17" i="1"/>
  <c r="E17" i="1"/>
  <c r="D17" i="1"/>
  <c r="C17" i="1"/>
  <c r="B17" i="1"/>
  <c r="AB4" i="1"/>
  <c r="AB9" i="1"/>
  <c r="AB12" i="1"/>
  <c r="AC4" i="1"/>
  <c r="AC9" i="1"/>
  <c r="AC12" i="1"/>
  <c r="AD4" i="1"/>
  <c r="AD9" i="1"/>
  <c r="AD12" i="1"/>
  <c r="AE4" i="1"/>
  <c r="AE9" i="1"/>
  <c r="AE12" i="1"/>
  <c r="AF4" i="1"/>
  <c r="AF9" i="1"/>
  <c r="AF12" i="1"/>
  <c r="AG4" i="1"/>
  <c r="AG9" i="1"/>
  <c r="AG12" i="1"/>
  <c r="AH4" i="1"/>
  <c r="AH9" i="1"/>
  <c r="AH12" i="1"/>
  <c r="AI4" i="1"/>
  <c r="AI9" i="1"/>
  <c r="AI12" i="1"/>
  <c r="AJ4" i="1"/>
  <c r="AJ9" i="1"/>
  <c r="AJ12" i="1"/>
  <c r="AK4" i="1"/>
  <c r="AK9" i="1"/>
  <c r="AK12" i="1"/>
  <c r="AL4" i="1"/>
  <c r="AL9" i="1"/>
  <c r="AL12" i="1"/>
  <c r="AM4" i="1"/>
  <c r="AM9" i="1"/>
  <c r="AM12" i="1"/>
  <c r="AN12" i="1"/>
  <c r="O4" i="1"/>
  <c r="P4" i="1"/>
  <c r="Q4" i="1"/>
  <c r="R4" i="1"/>
  <c r="S4" i="1"/>
  <c r="T4" i="1"/>
  <c r="U4" i="1"/>
  <c r="V4" i="1"/>
  <c r="W4" i="1"/>
  <c r="X4" i="1"/>
  <c r="Y4" i="1"/>
  <c r="Z4" i="1"/>
  <c r="AA4" i="1"/>
  <c r="O9" i="1"/>
  <c r="P9" i="1"/>
  <c r="Q9" i="1"/>
  <c r="R9" i="1"/>
  <c r="S9" i="1"/>
  <c r="T9" i="1"/>
  <c r="U9" i="1"/>
  <c r="V9" i="1"/>
  <c r="W9" i="1"/>
  <c r="X9" i="1"/>
  <c r="Y9" i="1"/>
  <c r="Z9" i="1"/>
  <c r="AA9" i="1"/>
  <c r="AA12" i="1"/>
  <c r="Z12" i="1"/>
  <c r="Y12" i="1"/>
  <c r="X12" i="1"/>
  <c r="W12" i="1"/>
  <c r="V12" i="1"/>
  <c r="U12" i="1"/>
  <c r="T12" i="1"/>
  <c r="S12" i="1"/>
  <c r="R12" i="1"/>
  <c r="Q12" i="1"/>
  <c r="P12" i="1"/>
  <c r="O12" i="1"/>
  <c r="B4" i="1"/>
  <c r="B9" i="1"/>
  <c r="B12" i="1"/>
  <c r="C4" i="1"/>
  <c r="C9" i="1"/>
  <c r="C12" i="1"/>
  <c r="D4" i="1"/>
  <c r="D9" i="1"/>
  <c r="D12" i="1"/>
  <c r="E4" i="1"/>
  <c r="E9" i="1"/>
  <c r="E12" i="1"/>
  <c r="F4" i="1"/>
  <c r="F9" i="1"/>
  <c r="F12" i="1"/>
  <c r="G4" i="1"/>
  <c r="G9" i="1"/>
  <c r="G12" i="1"/>
  <c r="H4" i="1"/>
  <c r="H9" i="1"/>
  <c r="H12" i="1"/>
  <c r="I4" i="1"/>
  <c r="I9" i="1"/>
  <c r="I12" i="1"/>
  <c r="J4" i="1"/>
  <c r="J9" i="1"/>
  <c r="J12" i="1"/>
  <c r="K4" i="1"/>
  <c r="K9" i="1"/>
  <c r="K12" i="1"/>
  <c r="L4" i="1"/>
  <c r="L9" i="1"/>
  <c r="L12" i="1"/>
  <c r="M4" i="1"/>
  <c r="M9" i="1"/>
  <c r="M12" i="1"/>
  <c r="N12" i="1"/>
  <c r="AN11" i="1"/>
  <c r="AA11" i="1"/>
  <c r="N11" i="1"/>
  <c r="AN10" i="1"/>
  <c r="AA10" i="1"/>
  <c r="N10" i="1"/>
  <c r="AN9" i="1"/>
  <c r="N9" i="1"/>
  <c r="AN8" i="1"/>
  <c r="AA8" i="1"/>
  <c r="N8" i="1"/>
  <c r="AN7" i="1"/>
  <c r="AA7" i="1"/>
  <c r="N7" i="1"/>
  <c r="AN6" i="1"/>
  <c r="AA6" i="1"/>
  <c r="N6" i="1"/>
  <c r="AN5" i="1"/>
  <c r="AA5" i="1"/>
  <c r="N5" i="1"/>
  <c r="AN4" i="1"/>
  <c r="N4" i="1"/>
  <c r="AB2" i="27"/>
  <c r="AA2" i="27"/>
  <c r="Y47" i="16"/>
  <c r="X47" i="16"/>
  <c r="W47" i="16"/>
  <c r="V47" i="16"/>
  <c r="U47" i="16"/>
  <c r="T47" i="16"/>
  <c r="AA45" i="16"/>
  <c r="Z45" i="16"/>
  <c r="AA44" i="16"/>
  <c r="Z44" i="16"/>
  <c r="AA43" i="16"/>
  <c r="Z43" i="16"/>
  <c r="AA42" i="16"/>
  <c r="Z42" i="16"/>
  <c r="AA41" i="16"/>
  <c r="Z41" i="16"/>
  <c r="AA40" i="16"/>
  <c r="Z40" i="16"/>
  <c r="AA39" i="16"/>
  <c r="Z39" i="16"/>
  <c r="AA38" i="16"/>
  <c r="Z38" i="16"/>
  <c r="AA37" i="16"/>
  <c r="Z37" i="16"/>
  <c r="AA36" i="16"/>
  <c r="Z36" i="16"/>
  <c r="AA35" i="16"/>
  <c r="Z35" i="16"/>
  <c r="AA34" i="16"/>
  <c r="Z34" i="16"/>
  <c r="AA33" i="16"/>
  <c r="Z33" i="16"/>
  <c r="AA32" i="16"/>
  <c r="Z32" i="16"/>
  <c r="AA31" i="16"/>
  <c r="Z31" i="16"/>
  <c r="AA30" i="16"/>
  <c r="Z30" i="16"/>
  <c r="AA29" i="16"/>
  <c r="Z29" i="16"/>
  <c r="AA28" i="16"/>
  <c r="Z28" i="16"/>
  <c r="AA27" i="16"/>
  <c r="Z27" i="16"/>
  <c r="AA26" i="16"/>
  <c r="Z26" i="16"/>
  <c r="AA25" i="16"/>
  <c r="Z25" i="16"/>
  <c r="AA24" i="16"/>
  <c r="Z24" i="16"/>
  <c r="AA23" i="16"/>
  <c r="Z23" i="16"/>
  <c r="AA22" i="16"/>
  <c r="Z22" i="16"/>
  <c r="AA21" i="16"/>
  <c r="Z21" i="16"/>
  <c r="AA20" i="16"/>
  <c r="Z20" i="16"/>
  <c r="AA19" i="16"/>
  <c r="Z19" i="16"/>
  <c r="AA18" i="16"/>
  <c r="Z18" i="16"/>
  <c r="AA17" i="16"/>
  <c r="Z17" i="16"/>
  <c r="AA16" i="16"/>
  <c r="Z16" i="16"/>
  <c r="AA15" i="16"/>
  <c r="Z15" i="16"/>
  <c r="AA14" i="16"/>
  <c r="Z14" i="16"/>
  <c r="AA13" i="16"/>
  <c r="Z13" i="16"/>
  <c r="AA12" i="16"/>
  <c r="Z12" i="16"/>
  <c r="AA11" i="16"/>
  <c r="Z11" i="16"/>
  <c r="AA10" i="16"/>
  <c r="Z10" i="16"/>
  <c r="AA9" i="16"/>
  <c r="Z9" i="16"/>
  <c r="AA8" i="16"/>
  <c r="Z8" i="16"/>
  <c r="AA7" i="16"/>
  <c r="AA47" i="16"/>
  <c r="Z7" i="16"/>
  <c r="Z47" i="16"/>
  <c r="Y38" i="15"/>
  <c r="X38" i="15"/>
  <c r="W38" i="15"/>
  <c r="V38" i="15"/>
  <c r="U38" i="15"/>
  <c r="T38" i="15"/>
  <c r="AA25" i="15"/>
  <c r="Z25" i="15"/>
  <c r="AA24" i="15"/>
  <c r="Z24" i="15"/>
  <c r="AA23" i="15"/>
  <c r="Z23" i="15"/>
  <c r="AA22" i="15"/>
  <c r="Z22" i="15"/>
  <c r="AA21" i="15"/>
  <c r="Z21" i="15"/>
  <c r="AA20" i="15"/>
  <c r="Z20" i="15"/>
  <c r="AA16" i="15"/>
  <c r="Z16" i="15"/>
  <c r="AA15" i="15"/>
  <c r="Z15" i="15"/>
  <c r="AA14" i="15"/>
  <c r="Z14" i="15"/>
  <c r="AA13" i="15"/>
  <c r="Z13" i="15"/>
  <c r="AA12" i="15"/>
  <c r="Z12" i="15"/>
  <c r="AA11" i="15"/>
  <c r="Z11" i="15"/>
  <c r="AA10" i="15"/>
  <c r="Z10" i="15"/>
  <c r="AA9" i="15"/>
  <c r="Z9" i="15"/>
  <c r="AA8" i="15"/>
  <c r="Z8" i="15"/>
  <c r="Z38" i="15"/>
  <c r="AA7" i="15"/>
  <c r="AA38" i="15"/>
  <c r="Z7" i="15"/>
  <c r="AB7" i="25"/>
  <c r="AA7" i="25"/>
  <c r="AB6" i="25"/>
  <c r="AA6" i="25"/>
  <c r="AB5" i="25"/>
  <c r="AA5" i="25"/>
  <c r="AB4" i="25"/>
  <c r="AA4" i="25"/>
  <c r="Y45" i="14"/>
  <c r="X45" i="14"/>
  <c r="W45" i="14"/>
  <c r="V45" i="14"/>
  <c r="U45" i="14"/>
  <c r="T45" i="14"/>
  <c r="AA44" i="14"/>
  <c r="Z44" i="14"/>
  <c r="AA42" i="14"/>
  <c r="Z42" i="14"/>
  <c r="AA41" i="14"/>
  <c r="Z41" i="14"/>
  <c r="AA40" i="14"/>
  <c r="Z40" i="14"/>
  <c r="AA39" i="14"/>
  <c r="Z39" i="14"/>
  <c r="AA38" i="14"/>
  <c r="Z38" i="14"/>
  <c r="AA37" i="14"/>
  <c r="Z37" i="14"/>
  <c r="AA35" i="14"/>
  <c r="Z35" i="14"/>
  <c r="AA34" i="14"/>
  <c r="Z34" i="14"/>
  <c r="AA33" i="14"/>
  <c r="Z33" i="14"/>
  <c r="AA32" i="14"/>
  <c r="Z32" i="14"/>
  <c r="AA31" i="14"/>
  <c r="Z31" i="14"/>
  <c r="AA30" i="14"/>
  <c r="Z30" i="14"/>
  <c r="AA29" i="14"/>
  <c r="Z29" i="14"/>
  <c r="AA28" i="14"/>
  <c r="Z28" i="14"/>
  <c r="AA27" i="14"/>
  <c r="Z27" i="14"/>
  <c r="AA26" i="14"/>
  <c r="Z26" i="14"/>
  <c r="AA25" i="14"/>
  <c r="Z25" i="14"/>
  <c r="AA24" i="14"/>
  <c r="Z24" i="14"/>
  <c r="AA23" i="14"/>
  <c r="Z23" i="14"/>
  <c r="AA22" i="14"/>
  <c r="Z22" i="14"/>
  <c r="AA21" i="14"/>
  <c r="Z21" i="14"/>
  <c r="AA20" i="14"/>
  <c r="Z20" i="14"/>
  <c r="AA19" i="14"/>
  <c r="Z19" i="14"/>
  <c r="AA18" i="14"/>
  <c r="Z18" i="14"/>
  <c r="AA16" i="14"/>
  <c r="Z16" i="14"/>
  <c r="AA14" i="14"/>
  <c r="Z14" i="14"/>
  <c r="AA13" i="14"/>
  <c r="Z13" i="14"/>
  <c r="AA12" i="14"/>
  <c r="Z12" i="14"/>
  <c r="AA11" i="14"/>
  <c r="Z11" i="14"/>
  <c r="AA10" i="14"/>
  <c r="Z10" i="14"/>
  <c r="AA9" i="14"/>
  <c r="Z9" i="14"/>
  <c r="AA7" i="14"/>
  <c r="Z7" i="14"/>
  <c r="AA6" i="14"/>
  <c r="Z6" i="14"/>
  <c r="Z45" i="14"/>
  <c r="AA45" i="14"/>
  <c r="AA10" i="24"/>
  <c r="Z10" i="24"/>
  <c r="AA9" i="24"/>
  <c r="Z9" i="24"/>
  <c r="AA8" i="24"/>
  <c r="Z8" i="24"/>
  <c r="AA7" i="24"/>
  <c r="Z7" i="24"/>
  <c r="AA6" i="24"/>
  <c r="Z6" i="24"/>
  <c r="AA5" i="24"/>
  <c r="T5" i="24"/>
  <c r="Z5" i="24"/>
  <c r="Q5" i="24"/>
  <c r="AA4" i="24"/>
  <c r="Z4" i="24"/>
  <c r="AA43" i="13"/>
  <c r="Z43" i="13"/>
  <c r="AA42" i="13"/>
  <c r="Z42" i="13"/>
  <c r="AA41" i="13"/>
  <c r="Z41" i="13"/>
  <c r="AA40" i="13"/>
  <c r="Z40" i="13"/>
  <c r="AA39" i="13"/>
  <c r="Z39" i="13"/>
  <c r="AA38" i="13"/>
  <c r="Z38" i="13"/>
  <c r="AA37" i="13"/>
  <c r="Z37" i="13"/>
  <c r="AA36" i="13"/>
  <c r="Z36" i="13"/>
  <c r="AA35" i="13"/>
  <c r="Z35" i="13"/>
  <c r="AA34" i="13"/>
  <c r="Z34" i="13"/>
  <c r="AA33" i="13"/>
  <c r="Z33" i="13"/>
  <c r="AA32" i="13"/>
  <c r="Z32" i="13"/>
  <c r="AA31" i="13"/>
  <c r="Z31" i="13"/>
  <c r="AA30" i="13"/>
  <c r="Z30" i="13"/>
  <c r="AA29" i="13"/>
  <c r="Z29" i="13"/>
  <c r="AA28" i="13"/>
  <c r="Z28" i="13"/>
  <c r="AA27" i="13"/>
  <c r="Z27" i="13"/>
  <c r="AA26" i="13"/>
  <c r="Z26" i="13"/>
  <c r="AA25" i="13"/>
  <c r="Z25" i="13"/>
  <c r="AA24" i="13"/>
  <c r="Z24" i="13"/>
  <c r="AA23" i="13"/>
  <c r="Z23" i="13"/>
  <c r="AA22" i="13"/>
  <c r="Z22" i="13"/>
  <c r="AA21" i="13"/>
  <c r="Z21" i="13"/>
  <c r="AA20" i="13"/>
  <c r="Z20" i="13"/>
  <c r="AA19" i="13"/>
  <c r="Z19" i="13"/>
  <c r="AA18" i="13"/>
  <c r="Z18" i="13"/>
  <c r="AA17" i="13"/>
  <c r="Z17" i="13"/>
  <c r="AA16" i="13"/>
  <c r="Z16" i="13"/>
  <c r="AA15" i="13"/>
  <c r="Z15" i="13"/>
  <c r="AA14" i="13"/>
  <c r="Z14" i="13"/>
  <c r="AA11" i="13"/>
  <c r="Z11" i="13"/>
  <c r="AA10" i="13"/>
  <c r="Z10" i="13"/>
  <c r="AA9" i="13"/>
  <c r="Z9" i="13"/>
  <c r="AA8" i="13"/>
  <c r="Z8" i="13"/>
  <c r="AA7" i="13"/>
  <c r="Z7" i="13"/>
  <c r="AA6" i="13"/>
  <c r="Z6" i="13"/>
  <c r="AA7" i="23"/>
  <c r="Z7" i="23"/>
  <c r="AA6" i="23"/>
  <c r="Z6" i="23"/>
  <c r="AA5" i="23"/>
  <c r="AA8" i="23"/>
  <c r="Z5" i="23"/>
  <c r="Z8" i="23"/>
  <c r="V54" i="12"/>
  <c r="U54" i="12"/>
  <c r="AB53" i="12"/>
  <c r="AA53" i="12"/>
  <c r="AB52" i="12"/>
  <c r="AA52" i="12"/>
  <c r="AB51" i="12"/>
  <c r="AA51" i="12"/>
  <c r="AB50" i="12"/>
  <c r="AA50" i="12"/>
  <c r="AB49" i="12"/>
  <c r="AA49" i="12"/>
  <c r="AB48" i="12"/>
  <c r="AA48" i="12"/>
  <c r="AB47" i="12"/>
  <c r="AA47" i="12"/>
  <c r="AB46" i="12"/>
  <c r="AA46" i="12"/>
  <c r="AB45" i="12"/>
  <c r="AA45" i="12"/>
  <c r="AB44" i="12"/>
  <c r="AA44" i="12"/>
  <c r="AB43" i="12"/>
  <c r="AA43" i="12"/>
  <c r="AB42" i="12"/>
  <c r="AA42" i="12"/>
  <c r="AB41" i="12"/>
  <c r="AA41" i="12"/>
  <c r="AB40" i="12"/>
  <c r="AA40" i="12"/>
  <c r="AB39" i="12"/>
  <c r="AA39" i="12"/>
  <c r="AB38" i="12"/>
  <c r="AA38" i="12"/>
  <c r="AB37" i="12"/>
  <c r="AA37" i="12"/>
  <c r="AB36" i="12"/>
  <c r="AA36" i="12"/>
  <c r="AB35" i="12"/>
  <c r="AA35" i="12"/>
  <c r="AB34" i="12"/>
  <c r="AA34" i="12"/>
  <c r="AB33" i="12"/>
  <c r="AA33" i="12"/>
  <c r="AB31" i="12"/>
  <c r="AA31" i="12"/>
  <c r="AB30" i="12"/>
  <c r="AA30" i="12"/>
  <c r="AB29" i="12"/>
  <c r="AA29" i="12"/>
  <c r="AB27" i="12"/>
  <c r="AA27" i="12"/>
  <c r="AB26" i="12"/>
  <c r="AA26" i="12"/>
  <c r="AB25" i="12"/>
  <c r="AA25" i="12"/>
  <c r="AB24" i="12"/>
  <c r="AA24" i="12"/>
  <c r="AB23" i="12"/>
  <c r="AA23" i="12"/>
  <c r="AB22" i="12"/>
  <c r="AA22" i="12"/>
  <c r="AB21" i="12"/>
  <c r="AA21" i="12"/>
  <c r="AB20" i="12"/>
  <c r="AA20" i="12"/>
  <c r="AB19" i="12"/>
  <c r="AA19" i="12"/>
  <c r="AB18" i="12"/>
  <c r="AA18" i="12"/>
  <c r="AB17" i="12"/>
  <c r="AA17" i="12"/>
  <c r="AB16" i="12"/>
  <c r="AA16" i="12"/>
  <c r="AB15" i="12"/>
  <c r="AA15" i="12"/>
  <c r="AB14" i="12"/>
  <c r="AA14" i="12"/>
  <c r="AB13" i="12"/>
  <c r="AA13" i="12"/>
  <c r="AB12" i="12"/>
  <c r="AA12" i="12"/>
  <c r="AB11" i="12"/>
  <c r="AA11" i="12"/>
  <c r="AB10" i="12"/>
  <c r="AA10" i="12"/>
  <c r="AB9" i="12"/>
  <c r="AA9" i="12"/>
  <c r="AB8" i="12"/>
  <c r="AA8" i="12"/>
  <c r="AB7" i="12"/>
  <c r="AA7" i="12"/>
  <c r="AB6" i="12"/>
  <c r="AA6" i="12"/>
  <c r="AB5" i="12"/>
  <c r="AA5" i="12"/>
  <c r="AB4" i="12"/>
  <c r="AA4" i="12"/>
  <c r="U20" i="11"/>
  <c r="T20" i="11"/>
  <c r="S20" i="11"/>
  <c r="R20" i="11"/>
  <c r="Q20" i="11"/>
  <c r="P20" i="11"/>
  <c r="M20" i="11"/>
  <c r="L20" i="11"/>
  <c r="K20" i="11"/>
  <c r="J20" i="11"/>
  <c r="W19" i="11"/>
  <c r="V19" i="11"/>
  <c r="W18" i="11"/>
  <c r="V18" i="11"/>
  <c r="W17" i="11"/>
  <c r="V17" i="11"/>
  <c r="W16" i="11"/>
  <c r="V16" i="11"/>
  <c r="W15" i="11"/>
  <c r="V15" i="11"/>
  <c r="W14" i="11"/>
  <c r="V14" i="11"/>
  <c r="W13" i="11"/>
  <c r="V13" i="11"/>
  <c r="W12" i="11"/>
  <c r="V12" i="11"/>
  <c r="W11" i="11"/>
  <c r="V11" i="11"/>
  <c r="W10" i="11"/>
  <c r="V10" i="11"/>
  <c r="W9" i="11"/>
  <c r="V9" i="11"/>
  <c r="W8" i="11"/>
  <c r="V8" i="11"/>
  <c r="W7" i="11"/>
  <c r="V7" i="11"/>
  <c r="W6" i="11"/>
  <c r="W20" i="11"/>
  <c r="V6" i="11"/>
  <c r="V20" i="11"/>
  <c r="AB38" i="21"/>
  <c r="AA38" i="21"/>
  <c r="Z37" i="21"/>
  <c r="Y37" i="21"/>
  <c r="X37" i="21"/>
  <c r="W37" i="21"/>
  <c r="V37" i="21"/>
  <c r="AB37" i="21"/>
  <c r="U37" i="21"/>
  <c r="AA37" i="21"/>
  <c r="R37" i="21"/>
  <c r="Q37" i="21"/>
  <c r="P37" i="21"/>
  <c r="O37" i="21"/>
  <c r="N37" i="21"/>
  <c r="M37" i="21"/>
  <c r="L37" i="21"/>
  <c r="K37" i="21"/>
  <c r="AB36" i="21"/>
  <c r="AA36" i="21"/>
  <c r="AB35" i="21"/>
  <c r="AA35" i="21"/>
  <c r="AB34" i="21"/>
  <c r="AA34" i="21"/>
  <c r="AB33" i="21"/>
  <c r="AA33" i="21"/>
  <c r="AB32" i="21"/>
  <c r="AA32" i="21"/>
  <c r="AB31" i="21"/>
  <c r="AA31" i="21"/>
  <c r="AB30" i="21"/>
  <c r="AA30" i="21"/>
  <c r="AB29" i="21"/>
  <c r="AA29" i="21"/>
  <c r="AB28" i="21"/>
  <c r="AA28" i="21"/>
  <c r="AB27" i="21"/>
  <c r="AA27" i="21"/>
  <c r="AB26" i="21"/>
  <c r="AA26" i="21"/>
  <c r="AB25" i="21"/>
  <c r="AA25" i="21"/>
  <c r="AB24" i="21"/>
  <c r="AA24" i="21"/>
  <c r="AB23" i="21"/>
  <c r="AA23" i="21"/>
  <c r="AB22" i="21"/>
  <c r="AA22" i="21"/>
  <c r="AB21" i="21"/>
  <c r="AA21" i="21"/>
  <c r="AB20" i="21"/>
  <c r="AA20" i="21"/>
  <c r="AB19" i="21"/>
  <c r="AA19" i="21"/>
  <c r="AB18" i="21"/>
  <c r="AA18" i="21"/>
  <c r="AB17" i="21"/>
  <c r="AA17" i="21"/>
  <c r="AB16" i="21"/>
  <c r="AA16" i="21"/>
  <c r="AB15" i="21"/>
  <c r="AA15" i="21"/>
  <c r="AB14" i="21"/>
  <c r="AA14" i="21"/>
  <c r="AB12" i="21"/>
  <c r="AA12" i="21"/>
  <c r="AB11" i="21"/>
  <c r="AA11" i="21"/>
  <c r="AB10" i="21"/>
  <c r="AA10" i="21"/>
  <c r="AB9" i="21"/>
  <c r="AA9" i="21"/>
  <c r="AB8" i="21"/>
  <c r="AA8" i="21"/>
  <c r="AB7" i="21"/>
  <c r="AA7" i="21"/>
  <c r="AB6" i="21"/>
  <c r="AA6" i="21"/>
  <c r="AB54" i="12"/>
  <c r="AB55" i="12"/>
  <c r="U55" i="12"/>
  <c r="Z54" i="12"/>
  <c r="Z55" i="12"/>
  <c r="V55" i="12"/>
  <c r="W54" i="12"/>
  <c r="W55" i="12"/>
  <c r="X54" i="12"/>
  <c r="X55" i="12"/>
  <c r="Y54" i="12"/>
  <c r="Y55" i="12"/>
  <c r="U19" i="10"/>
  <c r="T19" i="10"/>
  <c r="S19" i="10"/>
  <c r="R19" i="10"/>
  <c r="Q19" i="10"/>
  <c r="P19" i="10"/>
  <c r="M19" i="10"/>
  <c r="L19" i="10"/>
  <c r="K19" i="10"/>
  <c r="J19" i="10"/>
  <c r="W18" i="10"/>
  <c r="V18" i="10"/>
  <c r="W16" i="10"/>
  <c r="V16" i="10"/>
  <c r="W15" i="10"/>
  <c r="V15" i="10"/>
  <c r="W14" i="10"/>
  <c r="V14" i="10"/>
  <c r="W13" i="10"/>
  <c r="V13" i="10"/>
  <c r="W12" i="10"/>
  <c r="V12" i="10"/>
  <c r="W11" i="10"/>
  <c r="V11" i="10"/>
  <c r="W10" i="10"/>
  <c r="V10" i="10"/>
  <c r="W9" i="10"/>
  <c r="V9" i="10"/>
  <c r="W8" i="10"/>
  <c r="V8" i="10"/>
  <c r="W7" i="10"/>
  <c r="V7" i="10"/>
  <c r="W6" i="10"/>
  <c r="W19" i="10"/>
  <c r="V6" i="10"/>
  <c r="V19" i="10"/>
  <c r="Z37" i="22"/>
  <c r="Y37" i="22"/>
  <c r="X37" i="22"/>
  <c r="AB37" i="22"/>
  <c r="W37" i="22"/>
  <c r="AA37" i="22"/>
  <c r="V37" i="22"/>
  <c r="U37" i="22"/>
  <c r="Q37" i="22"/>
  <c r="P37" i="22"/>
  <c r="O37" i="22"/>
  <c r="N37" i="22"/>
  <c r="M37" i="22"/>
  <c r="L37" i="22"/>
  <c r="K37" i="22"/>
  <c r="AB36" i="22"/>
  <c r="AA36" i="22"/>
  <c r="AB35" i="22"/>
  <c r="AA35" i="22"/>
  <c r="AB34" i="22"/>
  <c r="AA34" i="22"/>
  <c r="AB33" i="22"/>
  <c r="AA33" i="22"/>
  <c r="AB32" i="22"/>
  <c r="AA32" i="22"/>
  <c r="AB31" i="22"/>
  <c r="AA31" i="22"/>
  <c r="AB30" i="22"/>
  <c r="AB29" i="22"/>
  <c r="AA29" i="22"/>
  <c r="AB28" i="22"/>
  <c r="AA28" i="22"/>
  <c r="AB27" i="22"/>
  <c r="AA27" i="22"/>
  <c r="AB26" i="22"/>
  <c r="AA26" i="22"/>
  <c r="AB25" i="22"/>
  <c r="AA25" i="22"/>
  <c r="AB24" i="22"/>
  <c r="AA24" i="22"/>
  <c r="AB23" i="22"/>
  <c r="AA23" i="22"/>
  <c r="AB22" i="22"/>
  <c r="AA22" i="22"/>
  <c r="AB21" i="22"/>
  <c r="AA21" i="22"/>
  <c r="AB20" i="22"/>
  <c r="AA20" i="22"/>
  <c r="AB19" i="22"/>
  <c r="AA19" i="22"/>
  <c r="AB18" i="22"/>
  <c r="AA18" i="22"/>
  <c r="AB17" i="22"/>
  <c r="AA17" i="22"/>
  <c r="AB16" i="22"/>
  <c r="AA16" i="22"/>
  <c r="AB15" i="22"/>
  <c r="AA15" i="22"/>
  <c r="AB13" i="22"/>
  <c r="AA13" i="22"/>
  <c r="AB12" i="22"/>
  <c r="AA12" i="22"/>
  <c r="AB11" i="22"/>
  <c r="AA11" i="22"/>
  <c r="AB10" i="22"/>
  <c r="AA10" i="22"/>
  <c r="AB9" i="22"/>
  <c r="AA9" i="22"/>
  <c r="AB8" i="22"/>
  <c r="AA8" i="22"/>
  <c r="AB7" i="22"/>
  <c r="AA7" i="22"/>
  <c r="AB6" i="22"/>
  <c r="AA6" i="22"/>
  <c r="AA54" i="12"/>
  <c r="AA55" i="12"/>
  <c r="V45" i="20"/>
  <c r="U45" i="20"/>
  <c r="V44" i="20"/>
  <c r="U44" i="20"/>
  <c r="V43" i="20"/>
  <c r="U43" i="20"/>
  <c r="V42" i="20"/>
  <c r="U42" i="20"/>
  <c r="V41" i="20"/>
  <c r="U41" i="20"/>
  <c r="V40" i="20"/>
  <c r="U40" i="20"/>
  <c r="V39" i="20"/>
  <c r="U39" i="20"/>
  <c r="V38" i="20"/>
  <c r="U38" i="20"/>
  <c r="V36" i="20"/>
  <c r="U36" i="20"/>
  <c r="V35" i="20"/>
  <c r="U35" i="20"/>
  <c r="V34" i="20"/>
  <c r="U34" i="20"/>
  <c r="V33" i="20"/>
  <c r="U33" i="20"/>
  <c r="V32" i="20"/>
  <c r="U32" i="20"/>
  <c r="V31" i="20"/>
  <c r="U31" i="20"/>
  <c r="V30" i="20"/>
  <c r="U30" i="20"/>
  <c r="V29" i="20"/>
  <c r="U29" i="20"/>
  <c r="V28" i="20"/>
  <c r="U28" i="20"/>
  <c r="V26" i="20"/>
  <c r="U26" i="20"/>
  <c r="V25" i="20"/>
  <c r="U25" i="20"/>
  <c r="V24" i="20"/>
  <c r="U24" i="20"/>
  <c r="V23" i="20"/>
  <c r="U23" i="20"/>
  <c r="V22" i="20"/>
  <c r="U22" i="20"/>
  <c r="V21" i="20"/>
  <c r="U21" i="20"/>
  <c r="V20" i="20"/>
  <c r="U20" i="20"/>
  <c r="V19" i="20"/>
  <c r="U19" i="20"/>
  <c r="V18" i="20"/>
  <c r="U18" i="20"/>
  <c r="V17" i="20"/>
  <c r="U17" i="20"/>
  <c r="V16" i="20"/>
  <c r="U16" i="20"/>
  <c r="V15" i="20"/>
  <c r="U15" i="20"/>
  <c r="V14" i="20"/>
  <c r="U14" i="20"/>
  <c r="V13" i="20"/>
  <c r="U13" i="20"/>
  <c r="V12" i="20"/>
  <c r="U12" i="20"/>
  <c r="V11" i="20"/>
  <c r="U11" i="20"/>
  <c r="V10" i="20"/>
  <c r="U10" i="20"/>
  <c r="V9" i="20"/>
  <c r="U9" i="20"/>
  <c r="V8" i="20"/>
  <c r="U8" i="20"/>
  <c r="V7" i="20"/>
  <c r="U7" i="20"/>
  <c r="V6" i="20"/>
  <c r="U6" i="20"/>
  <c r="V26" i="9"/>
  <c r="U26" i="9"/>
  <c r="V25" i="9"/>
  <c r="U25" i="9"/>
  <c r="V24" i="9"/>
  <c r="U24" i="9"/>
  <c r="V23" i="9"/>
  <c r="U23" i="9"/>
  <c r="V21" i="9"/>
  <c r="U21" i="9"/>
  <c r="V20" i="9"/>
  <c r="U20" i="9"/>
  <c r="V19" i="9"/>
  <c r="U19" i="9"/>
  <c r="V18" i="9"/>
  <c r="U18" i="9"/>
  <c r="V17" i="9"/>
  <c r="U17" i="9"/>
  <c r="V16" i="9"/>
  <c r="U16" i="9"/>
  <c r="V15" i="9"/>
  <c r="U15" i="9"/>
  <c r="V14" i="9"/>
  <c r="U14" i="9"/>
  <c r="V13" i="9"/>
  <c r="U13" i="9"/>
  <c r="V12" i="9"/>
  <c r="U12" i="9"/>
  <c r="V11" i="9"/>
  <c r="U11" i="9"/>
  <c r="V10" i="9"/>
  <c r="U10" i="9"/>
  <c r="V9" i="9"/>
  <c r="U9" i="9"/>
  <c r="V8" i="9"/>
  <c r="U8" i="9"/>
  <c r="V7" i="9"/>
  <c r="U7" i="9"/>
  <c r="V6" i="9"/>
  <c r="U6" i="9"/>
  <c r="AS49" i="8"/>
  <c r="AR49" i="8"/>
  <c r="AK49" i="8"/>
  <c r="Y49" i="8"/>
  <c r="AS48" i="8"/>
  <c r="AR48" i="8"/>
  <c r="AK48" i="8"/>
  <c r="Y48" i="8"/>
  <c r="AS47" i="8"/>
  <c r="AR47" i="8"/>
  <c r="AK47" i="8"/>
  <c r="Y47" i="8"/>
  <c r="AS46" i="8"/>
  <c r="AR46" i="8"/>
  <c r="AK46" i="8"/>
  <c r="Y46" i="8"/>
  <c r="AS45" i="8"/>
  <c r="AR45" i="8"/>
  <c r="AK45" i="8"/>
  <c r="Y45" i="8"/>
  <c r="AS44" i="8"/>
  <c r="AR44" i="8"/>
  <c r="AK44" i="8"/>
  <c r="Y44" i="8"/>
  <c r="AS43" i="8"/>
  <c r="AR43" i="8"/>
  <c r="AK43" i="8"/>
  <c r="Y43" i="8"/>
  <c r="AS42" i="8"/>
  <c r="AR42" i="8"/>
  <c r="AK42" i="8"/>
  <c r="Y42" i="8"/>
  <c r="AS41" i="8"/>
  <c r="AR41" i="8"/>
  <c r="AK41" i="8"/>
  <c r="Y41" i="8"/>
  <c r="AS40" i="8"/>
  <c r="AR40" i="8"/>
  <c r="AK40" i="8"/>
  <c r="Y40" i="8"/>
  <c r="AS39" i="8"/>
  <c r="AR39" i="8"/>
  <c r="AK39" i="8"/>
  <c r="Y39" i="8"/>
  <c r="AS38" i="8"/>
  <c r="AR38" i="8"/>
  <c r="AK38" i="8"/>
  <c r="Y38" i="8"/>
  <c r="AS37" i="8"/>
  <c r="AR37" i="8"/>
  <c r="AK37" i="8"/>
  <c r="Y37" i="8"/>
  <c r="AS36" i="8"/>
  <c r="AR36" i="8"/>
  <c r="AK36" i="8"/>
  <c r="Y36" i="8"/>
  <c r="AS35" i="8"/>
  <c r="AR35" i="8"/>
  <c r="AK35" i="8"/>
  <c r="Y35" i="8"/>
  <c r="AS34" i="8"/>
  <c r="AR34" i="8"/>
  <c r="AK34" i="8"/>
  <c r="Y34" i="8"/>
  <c r="AS33" i="8"/>
  <c r="AR33" i="8"/>
  <c r="AK33" i="8"/>
  <c r="Y33" i="8"/>
  <c r="AS32" i="8"/>
  <c r="AR32" i="8"/>
  <c r="AK32" i="8"/>
  <c r="Y32" i="8"/>
  <c r="AS31" i="8"/>
  <c r="AR31" i="8"/>
  <c r="AK31" i="8"/>
  <c r="Y31" i="8"/>
  <c r="AS30" i="8"/>
  <c r="AR30" i="8"/>
  <c r="AK30" i="8"/>
  <c r="Y30" i="8"/>
  <c r="AS29" i="8"/>
  <c r="AR29" i="8"/>
  <c r="AK29" i="8"/>
  <c r="Y29" i="8"/>
  <c r="AS28" i="8"/>
  <c r="AR28" i="8"/>
  <c r="AK28" i="8"/>
  <c r="Y28" i="8"/>
  <c r="AS27" i="8"/>
  <c r="AR27" i="8"/>
  <c r="AK27" i="8"/>
  <c r="Y27" i="8"/>
  <c r="AS26" i="8"/>
  <c r="AR26" i="8"/>
  <c r="AK26" i="8"/>
  <c r="Y26" i="8"/>
  <c r="AS25" i="8"/>
  <c r="AR25" i="8"/>
  <c r="AK25" i="8"/>
  <c r="Y25" i="8"/>
  <c r="AS24" i="8"/>
  <c r="AR24" i="8"/>
  <c r="AK24" i="8"/>
  <c r="Y24" i="8"/>
  <c r="AS23" i="8"/>
  <c r="AR23" i="8"/>
  <c r="AK23" i="8"/>
  <c r="Y23" i="8"/>
  <c r="AS22" i="8"/>
  <c r="AR22" i="8"/>
  <c r="AK22" i="8"/>
  <c r="Y22" i="8"/>
  <c r="AS21" i="8"/>
  <c r="AR21" i="8"/>
  <c r="AK21" i="8"/>
  <c r="Y21" i="8"/>
  <c r="AS20" i="8"/>
  <c r="AR20" i="8"/>
  <c r="AK20" i="8"/>
  <c r="Y20" i="8"/>
  <c r="AS19" i="8"/>
  <c r="AR19" i="8"/>
  <c r="AK19" i="8"/>
  <c r="Y19" i="8"/>
  <c r="AS18" i="8"/>
  <c r="AR18" i="8"/>
  <c r="AK18" i="8"/>
  <c r="Y18" i="8"/>
  <c r="AS17" i="8"/>
  <c r="AR17" i="8"/>
  <c r="AK17" i="8"/>
  <c r="Y17" i="8"/>
  <c r="AS16" i="8"/>
  <c r="AR16" i="8"/>
  <c r="AK16" i="8"/>
  <c r="Y16" i="8"/>
  <c r="AS15" i="8"/>
  <c r="AR15" i="8"/>
  <c r="AK15" i="8"/>
  <c r="Y15" i="8"/>
  <c r="AS14" i="8"/>
  <c r="AR14" i="8"/>
  <c r="AK14" i="8"/>
  <c r="Y14" i="8"/>
  <c r="AS13" i="8"/>
  <c r="AR13" i="8"/>
  <c r="AK13" i="8"/>
  <c r="Y13" i="8"/>
  <c r="AS12" i="8"/>
  <c r="AR12" i="8"/>
  <c r="AK12" i="8"/>
  <c r="Y12" i="8"/>
  <c r="AS11" i="8"/>
  <c r="AR11" i="8"/>
  <c r="AK11" i="8"/>
  <c r="Y11" i="8"/>
  <c r="AS10" i="8"/>
  <c r="AR10" i="8"/>
  <c r="AK10" i="8"/>
  <c r="Y10" i="8"/>
  <c r="AS9" i="8"/>
  <c r="AR9" i="8"/>
  <c r="AK9" i="8"/>
  <c r="Y9" i="8"/>
  <c r="AS8" i="8"/>
  <c r="AR8" i="8"/>
  <c r="AK8" i="8"/>
  <c r="Y8" i="8"/>
  <c r="AS7" i="8"/>
  <c r="AR7" i="8"/>
  <c r="AK7" i="8"/>
  <c r="Y7" i="8"/>
  <c r="AS6" i="8"/>
  <c r="AR6" i="8"/>
  <c r="AK6" i="8"/>
  <c r="AJ6" i="8"/>
  <c r="Y6" i="8"/>
  <c r="AS43" i="19"/>
  <c r="AR43" i="19"/>
  <c r="AK43" i="19"/>
  <c r="Y43" i="19"/>
  <c r="AS42" i="19"/>
  <c r="AR42" i="19"/>
  <c r="AK42" i="19"/>
  <c r="Y42" i="19"/>
  <c r="AS41" i="19"/>
  <c r="AR41" i="19"/>
  <c r="AK41" i="19"/>
  <c r="Y41" i="19"/>
  <c r="AS40" i="19"/>
  <c r="AR40" i="19"/>
  <c r="AK40" i="19"/>
  <c r="Y40" i="19"/>
  <c r="AS39" i="19"/>
  <c r="AR39" i="19"/>
  <c r="AK39" i="19"/>
  <c r="Y39" i="19"/>
  <c r="AS38" i="19"/>
  <c r="AR38" i="19"/>
  <c r="AK38" i="19"/>
  <c r="Y38" i="19"/>
  <c r="AS37" i="19"/>
  <c r="AR37" i="19"/>
  <c r="AK37" i="19"/>
  <c r="Y37" i="19"/>
  <c r="AS36" i="19"/>
  <c r="AR36" i="19"/>
  <c r="AK36" i="19"/>
  <c r="Y36" i="19"/>
  <c r="AS35" i="19"/>
  <c r="AR35" i="19"/>
  <c r="AK35" i="19"/>
  <c r="Y35" i="19"/>
  <c r="AS34" i="19"/>
  <c r="AR34" i="19"/>
  <c r="AK34" i="19"/>
  <c r="Y34" i="19"/>
  <c r="AS33" i="19"/>
  <c r="AR33" i="19"/>
  <c r="AK33" i="19"/>
  <c r="Y33" i="19"/>
  <c r="AS32" i="19"/>
  <c r="AR32" i="19"/>
  <c r="AK32" i="19"/>
  <c r="Y32" i="19"/>
  <c r="AS31" i="19"/>
  <c r="AR31" i="19"/>
  <c r="AK31" i="19"/>
  <c r="Y31" i="19"/>
  <c r="AS30" i="19"/>
  <c r="AR30" i="19"/>
  <c r="AK30" i="19"/>
  <c r="Y30" i="19"/>
  <c r="AS29" i="19"/>
  <c r="AR29" i="19"/>
  <c r="AK29" i="19"/>
  <c r="Y29" i="19"/>
  <c r="AS28" i="19"/>
  <c r="AR28" i="19"/>
  <c r="AK28" i="19"/>
  <c r="Y28" i="19"/>
  <c r="AS27" i="19"/>
  <c r="AR27" i="19"/>
  <c r="AK27" i="19"/>
  <c r="Y27" i="19"/>
  <c r="AS26" i="19"/>
  <c r="AR26" i="19"/>
  <c r="AK26" i="19"/>
  <c r="Y26" i="19"/>
  <c r="AS25" i="19"/>
  <c r="AR25" i="19"/>
  <c r="AK25" i="19"/>
  <c r="Y25" i="19"/>
  <c r="AS24" i="19"/>
  <c r="AR24" i="19"/>
  <c r="AK24" i="19"/>
  <c r="Y24" i="19"/>
  <c r="AS23" i="19"/>
  <c r="AR23" i="19"/>
  <c r="AK23" i="19"/>
  <c r="Y23" i="19"/>
  <c r="AS22" i="19"/>
  <c r="AR22" i="19"/>
  <c r="AK22" i="19"/>
  <c r="Y22" i="19"/>
  <c r="AS21" i="19"/>
  <c r="AR21" i="19"/>
  <c r="AK21" i="19"/>
  <c r="Y21" i="19"/>
  <c r="AS20" i="19"/>
  <c r="AR20" i="19"/>
  <c r="AK20" i="19"/>
  <c r="Y20" i="19"/>
  <c r="AS19" i="19"/>
  <c r="AR19" i="19"/>
  <c r="AK19" i="19"/>
  <c r="Y19" i="19"/>
  <c r="AS18" i="19"/>
  <c r="AR18" i="19"/>
  <c r="AK18" i="19"/>
  <c r="Y18" i="19"/>
  <c r="AS17" i="19"/>
  <c r="AR17" i="19"/>
  <c r="AK17" i="19"/>
  <c r="Y17" i="19"/>
  <c r="AS16" i="19"/>
  <c r="AR16" i="19"/>
  <c r="AK16" i="19"/>
  <c r="Y16" i="19"/>
  <c r="AS15" i="19"/>
  <c r="AR15" i="19"/>
  <c r="AK15" i="19"/>
  <c r="Y15" i="19"/>
  <c r="AS14" i="19"/>
  <c r="AR14" i="19"/>
  <c r="AK14" i="19"/>
  <c r="Y14" i="19"/>
  <c r="AS13" i="19"/>
  <c r="AR13" i="19"/>
  <c r="AK13" i="19"/>
  <c r="Y13" i="19"/>
  <c r="AS12" i="19"/>
  <c r="AR12" i="19"/>
  <c r="AK12" i="19"/>
  <c r="Y12" i="19"/>
  <c r="AS11" i="19"/>
  <c r="AR11" i="19"/>
  <c r="AK11" i="19"/>
  <c r="Y11" i="19"/>
  <c r="AS10" i="19"/>
  <c r="AR10" i="19"/>
  <c r="AK10" i="19"/>
  <c r="Y10" i="19"/>
  <c r="AS9" i="19"/>
  <c r="AR9" i="19"/>
  <c r="Y9" i="19"/>
  <c r="AS8" i="19"/>
  <c r="AR8" i="19"/>
  <c r="AK8" i="19"/>
  <c r="Y8" i="19"/>
  <c r="AS7" i="19"/>
  <c r="AR7" i="19"/>
  <c r="AK7" i="19"/>
  <c r="Y7" i="19"/>
  <c r="AS6" i="19"/>
  <c r="AR6" i="19"/>
  <c r="AK6" i="19"/>
  <c r="AJ6" i="19"/>
  <c r="Y6" i="19"/>
  <c r="AS44" i="7"/>
  <c r="AR44" i="7"/>
  <c r="AK44" i="7"/>
  <c r="Y44" i="7"/>
  <c r="AS43" i="7"/>
  <c r="AR43" i="7"/>
  <c r="AK43" i="7"/>
  <c r="Y43" i="7"/>
  <c r="AS42" i="7"/>
  <c r="AR42" i="7"/>
  <c r="AK42" i="7"/>
  <c r="Y42" i="7"/>
  <c r="AS41" i="7"/>
  <c r="AR41" i="7"/>
  <c r="AK41" i="7"/>
  <c r="Y41" i="7"/>
  <c r="AS40" i="7"/>
  <c r="AR40" i="7"/>
  <c r="AK40" i="7"/>
  <c r="Y40" i="7"/>
  <c r="AS39" i="7"/>
  <c r="AR39" i="7"/>
  <c r="AK39" i="7"/>
  <c r="Y39" i="7"/>
  <c r="AS38" i="7"/>
  <c r="AR38" i="7"/>
  <c r="AK38" i="7"/>
  <c r="Y38" i="7"/>
  <c r="AS37" i="7"/>
  <c r="AR37" i="7"/>
  <c r="AK37" i="7"/>
  <c r="Y37" i="7"/>
  <c r="AS36" i="7"/>
  <c r="AR36" i="7"/>
  <c r="AK36" i="7"/>
  <c r="Y36" i="7"/>
  <c r="AS35" i="7"/>
  <c r="AR35" i="7"/>
  <c r="AK35" i="7"/>
  <c r="Y35" i="7"/>
  <c r="AS34" i="7"/>
  <c r="AR34" i="7"/>
  <c r="AK34" i="7"/>
  <c r="Y34" i="7"/>
  <c r="AS33" i="7"/>
  <c r="AR33" i="7"/>
  <c r="AK33" i="7"/>
  <c r="Y33" i="7"/>
  <c r="AS32" i="7"/>
  <c r="AR32" i="7"/>
  <c r="AK32" i="7"/>
  <c r="Y32" i="7"/>
  <c r="AS31" i="7"/>
  <c r="AR31" i="7"/>
  <c r="AK31" i="7"/>
  <c r="Y31" i="7"/>
  <c r="AS30" i="7"/>
  <c r="AR30" i="7"/>
  <c r="AK30" i="7"/>
  <c r="Y30" i="7"/>
  <c r="AS29" i="7"/>
  <c r="AR29" i="7"/>
  <c r="AK29" i="7"/>
  <c r="Y29" i="7"/>
  <c r="AS28" i="7"/>
  <c r="AR28" i="7"/>
  <c r="AK28" i="7"/>
  <c r="Y28" i="7"/>
  <c r="AS27" i="7"/>
  <c r="AR27" i="7"/>
  <c r="AK27" i="7"/>
  <c r="Y27" i="7"/>
  <c r="AS26" i="7"/>
  <c r="AR26" i="7"/>
  <c r="AK26" i="7"/>
  <c r="Y26" i="7"/>
  <c r="AS25" i="7"/>
  <c r="AR25" i="7"/>
  <c r="AK25" i="7"/>
  <c r="Y25" i="7"/>
  <c r="AS24" i="7"/>
  <c r="AR24" i="7"/>
  <c r="AK24" i="7"/>
  <c r="Y24" i="7"/>
  <c r="AS23" i="7"/>
  <c r="AR23" i="7"/>
  <c r="AK23" i="7"/>
  <c r="Y23" i="7"/>
  <c r="AS22" i="7"/>
  <c r="AR22" i="7"/>
  <c r="AK22" i="7"/>
  <c r="Y22" i="7"/>
  <c r="AS21" i="7"/>
  <c r="AR21" i="7"/>
  <c r="AK21" i="7"/>
  <c r="Y21" i="7"/>
  <c r="AS20" i="7"/>
  <c r="AR20" i="7"/>
  <c r="AK20" i="7"/>
  <c r="Y20" i="7"/>
  <c r="AS19" i="7"/>
  <c r="AR19" i="7"/>
  <c r="AK19" i="7"/>
  <c r="Y19" i="7"/>
  <c r="AS18" i="7"/>
  <c r="AR18" i="7"/>
  <c r="AK18" i="7"/>
  <c r="Y18" i="7"/>
  <c r="AS17" i="7"/>
  <c r="AR17" i="7"/>
  <c r="AK17" i="7"/>
  <c r="Y17" i="7"/>
  <c r="AS16" i="7"/>
  <c r="AR16" i="7"/>
  <c r="AK16" i="7"/>
  <c r="Y16" i="7"/>
  <c r="AS15" i="7"/>
  <c r="AR15" i="7"/>
  <c r="AK15" i="7"/>
  <c r="Y15" i="7"/>
  <c r="AS14" i="7"/>
  <c r="AR14" i="7"/>
  <c r="AK14" i="7"/>
  <c r="Y14" i="7"/>
  <c r="AS13" i="7"/>
  <c r="AR13" i="7"/>
  <c r="AK13" i="7"/>
  <c r="Y13" i="7"/>
  <c r="AS12" i="7"/>
  <c r="AR12" i="7"/>
  <c r="AK12" i="7"/>
  <c r="Y12" i="7"/>
  <c r="AS11" i="7"/>
  <c r="AR11" i="7"/>
  <c r="AK11" i="7"/>
  <c r="Y11" i="7"/>
  <c r="AS10" i="7"/>
  <c r="AR10" i="7"/>
  <c r="AK10" i="7"/>
  <c r="Y10" i="7"/>
  <c r="AS9" i="7"/>
  <c r="AR9" i="7"/>
  <c r="AK9" i="7"/>
  <c r="Y9" i="7"/>
  <c r="AS8" i="7"/>
  <c r="AR8" i="7"/>
  <c r="AK8" i="7"/>
  <c r="Y8" i="7"/>
  <c r="AS7" i="7"/>
  <c r="AR7" i="7"/>
  <c r="AK7" i="7"/>
  <c r="Y7" i="7"/>
  <c r="AS6" i="7"/>
  <c r="AR6" i="7"/>
  <c r="AK6" i="7"/>
  <c r="AJ6" i="7"/>
  <c r="Y6" i="7"/>
  <c r="AS44" i="18"/>
  <c r="AR44" i="18"/>
  <c r="AK44" i="18"/>
  <c r="Y44" i="18"/>
  <c r="AS43" i="18"/>
  <c r="AR43" i="18"/>
  <c r="AK43" i="18"/>
  <c r="Y43" i="18"/>
  <c r="AS42" i="18"/>
  <c r="AR42" i="18"/>
  <c r="AK42" i="18"/>
  <c r="Y42" i="18"/>
  <c r="AS41" i="18"/>
  <c r="AR41" i="18"/>
  <c r="AK41" i="18"/>
  <c r="Y41" i="18"/>
  <c r="AS40" i="18"/>
  <c r="AR40" i="18"/>
  <c r="AK40" i="18"/>
  <c r="Y40" i="18"/>
  <c r="AS39" i="18"/>
  <c r="AR39" i="18"/>
  <c r="AK39" i="18"/>
  <c r="Y39" i="18"/>
  <c r="AS38" i="18"/>
  <c r="AR38" i="18"/>
  <c r="AK38" i="18"/>
  <c r="Y38" i="18"/>
  <c r="AS37" i="18"/>
  <c r="AR37" i="18"/>
  <c r="AK37" i="18"/>
  <c r="Y37" i="18"/>
  <c r="AS36" i="18"/>
  <c r="AR36" i="18"/>
  <c r="AK36" i="18"/>
  <c r="Y36" i="18"/>
  <c r="AS35" i="18"/>
  <c r="AR35" i="18"/>
  <c r="AK35" i="18"/>
  <c r="Y35" i="18"/>
  <c r="AS34" i="18"/>
  <c r="AR34" i="18"/>
  <c r="AK34" i="18"/>
  <c r="Y34" i="18"/>
  <c r="AS33" i="18"/>
  <c r="AR33" i="18"/>
  <c r="AK33" i="18"/>
  <c r="Y33" i="18"/>
  <c r="AS32" i="18"/>
  <c r="AR32" i="18"/>
  <c r="AK32" i="18"/>
  <c r="Y32" i="18"/>
  <c r="AS31" i="18"/>
  <c r="AR31" i="18"/>
  <c r="AK31" i="18"/>
  <c r="Y31" i="18"/>
  <c r="AS30" i="18"/>
  <c r="AR30" i="18"/>
  <c r="AK30" i="18"/>
  <c r="Y30" i="18"/>
  <c r="AS29" i="18"/>
  <c r="AR29" i="18"/>
  <c r="AK29" i="18"/>
  <c r="Y29" i="18"/>
  <c r="AS28" i="18"/>
  <c r="AR28" i="18"/>
  <c r="AK28" i="18"/>
  <c r="Y28" i="18"/>
  <c r="AS27" i="18"/>
  <c r="AR27" i="18"/>
  <c r="AK27" i="18"/>
  <c r="Y27" i="18"/>
  <c r="AS26" i="18"/>
  <c r="AR26" i="18"/>
  <c r="AK26" i="18"/>
  <c r="Y26" i="18"/>
  <c r="AS25" i="18"/>
  <c r="AR25" i="18"/>
  <c r="AK25" i="18"/>
  <c r="Y25" i="18"/>
  <c r="AS24" i="18"/>
  <c r="AR24" i="18"/>
  <c r="AK24" i="18"/>
  <c r="Y24" i="18"/>
  <c r="AS23" i="18"/>
  <c r="AR23" i="18"/>
  <c r="AK23" i="18"/>
  <c r="Y23" i="18"/>
  <c r="AS22" i="18"/>
  <c r="AR22" i="18"/>
  <c r="AK22" i="18"/>
  <c r="Y22" i="18"/>
  <c r="AS21" i="18"/>
  <c r="AR21" i="18"/>
  <c r="AK21" i="18"/>
  <c r="Y21" i="18"/>
  <c r="AS20" i="18"/>
  <c r="AR20" i="18"/>
  <c r="AK20" i="18"/>
  <c r="Y20" i="18"/>
  <c r="AS19" i="18"/>
  <c r="AR19" i="18"/>
  <c r="AK19" i="18"/>
  <c r="Y19" i="18"/>
  <c r="AS18" i="18"/>
  <c r="AR18" i="18"/>
  <c r="AK18" i="18"/>
  <c r="Y18" i="18"/>
  <c r="AS17" i="18"/>
  <c r="AR17" i="18"/>
  <c r="AK17" i="18"/>
  <c r="Y17" i="18"/>
  <c r="AS16" i="18"/>
  <c r="AR16" i="18"/>
  <c r="AK16" i="18"/>
  <c r="Y16" i="18"/>
  <c r="AS15" i="18"/>
  <c r="AR15" i="18"/>
  <c r="AK15" i="18"/>
  <c r="Y15" i="18"/>
  <c r="AS14" i="18"/>
  <c r="AR14" i="18"/>
  <c r="AK14" i="18"/>
  <c r="Y14" i="18"/>
  <c r="AS13" i="18"/>
  <c r="AR13" i="18"/>
  <c r="AK13" i="18"/>
  <c r="Y13" i="18"/>
  <c r="AS12" i="18"/>
  <c r="AR12" i="18"/>
  <c r="AK12" i="18"/>
  <c r="Y12" i="18"/>
  <c r="AS11" i="18"/>
  <c r="AR11" i="18"/>
  <c r="AK11" i="18"/>
  <c r="Y11" i="18"/>
  <c r="AS10" i="18"/>
  <c r="AR10" i="18"/>
  <c r="AK10" i="18"/>
  <c r="Y10" i="18"/>
  <c r="AS9" i="18"/>
  <c r="AR9" i="18"/>
  <c r="AK9" i="18"/>
  <c r="Y9" i="18"/>
  <c r="AS8" i="18"/>
  <c r="AR8" i="18"/>
  <c r="AK8" i="18"/>
  <c r="Y8" i="18"/>
  <c r="AS7" i="18"/>
  <c r="AR7" i="18"/>
  <c r="AK7" i="18"/>
  <c r="Y7" i="18"/>
  <c r="AS6" i="18"/>
  <c r="AR6" i="18"/>
  <c r="AK6" i="18"/>
  <c r="AJ6" i="18"/>
  <c r="Y6" i="18"/>
  <c r="Y41" i="6"/>
  <c r="AK41" i="6"/>
  <c r="AR41" i="6"/>
  <c r="AS41" i="6"/>
  <c r="AS40" i="6"/>
  <c r="AR40" i="6"/>
  <c r="AK40" i="6"/>
  <c r="Y40" i="6"/>
  <c r="AS39" i="6"/>
  <c r="AR39" i="6"/>
  <c r="AK39" i="6"/>
  <c r="Y39" i="6"/>
  <c r="AS38" i="6"/>
  <c r="AR38" i="6"/>
  <c r="AK38" i="6"/>
  <c r="Y38" i="6"/>
  <c r="AS37" i="6"/>
  <c r="AR37" i="6"/>
  <c r="AK37" i="6"/>
  <c r="Y37" i="6"/>
  <c r="AS36" i="6"/>
  <c r="AR36" i="6"/>
  <c r="AK36" i="6"/>
  <c r="Y36" i="6"/>
  <c r="AS35" i="6"/>
  <c r="AR35" i="6"/>
  <c r="AK35" i="6"/>
  <c r="Y35" i="6"/>
  <c r="AS34" i="6"/>
  <c r="AR34" i="6"/>
  <c r="AK34" i="6"/>
  <c r="Y34" i="6"/>
  <c r="AS33" i="6"/>
  <c r="AR33" i="6"/>
  <c r="AK33" i="6"/>
  <c r="Y33" i="6"/>
  <c r="AS32" i="6"/>
  <c r="AR32" i="6"/>
  <c r="AK32" i="6"/>
  <c r="Y32" i="6"/>
  <c r="AS31" i="6"/>
  <c r="AR31" i="6"/>
  <c r="AK31" i="6"/>
  <c r="Y31" i="6"/>
  <c r="AS30" i="6"/>
  <c r="AR30" i="6"/>
  <c r="AK30" i="6"/>
  <c r="Y30" i="6"/>
  <c r="AS29" i="6"/>
  <c r="AR29" i="6"/>
  <c r="AK29" i="6"/>
  <c r="Y29" i="6"/>
  <c r="AS28" i="6"/>
  <c r="AR28" i="6"/>
  <c r="AK28" i="6"/>
  <c r="Y28" i="6"/>
  <c r="AS27" i="6"/>
  <c r="AR27" i="6"/>
  <c r="AK27" i="6"/>
  <c r="Y27" i="6"/>
  <c r="AS26" i="6"/>
  <c r="AK26" i="6"/>
  <c r="Y26" i="6"/>
  <c r="AS25" i="6"/>
  <c r="AR25" i="6"/>
  <c r="AK25" i="6"/>
  <c r="Y25" i="6"/>
  <c r="AS24" i="6"/>
  <c r="AR24" i="6"/>
  <c r="AK24" i="6"/>
  <c r="Y24" i="6"/>
  <c r="AS23" i="6"/>
  <c r="AR23" i="6"/>
  <c r="AK23" i="6"/>
  <c r="Y23" i="6"/>
  <c r="AS22" i="6"/>
  <c r="AR22" i="6"/>
  <c r="AK22" i="6"/>
  <c r="Y22" i="6"/>
  <c r="AS21" i="6"/>
  <c r="AR21" i="6"/>
  <c r="AK21" i="6"/>
  <c r="Y21" i="6"/>
  <c r="AS20" i="6"/>
  <c r="AR20" i="6"/>
  <c r="AK20" i="6"/>
  <c r="Y20" i="6"/>
  <c r="AS19" i="6"/>
  <c r="AR19" i="6"/>
  <c r="AK19" i="6"/>
  <c r="Y19" i="6"/>
  <c r="AS18" i="6"/>
  <c r="AR18" i="6"/>
  <c r="AK18" i="6"/>
  <c r="Y18" i="6"/>
  <c r="AS17" i="6"/>
  <c r="AR17" i="6"/>
  <c r="AK17" i="6"/>
  <c r="Y17" i="6"/>
  <c r="AS16" i="6"/>
  <c r="AR16" i="6"/>
  <c r="AK16" i="6"/>
  <c r="Y16" i="6"/>
  <c r="AS15" i="6"/>
  <c r="AR15" i="6"/>
  <c r="AK15" i="6"/>
  <c r="Y15" i="6"/>
  <c r="AS14" i="6"/>
  <c r="AR14" i="6"/>
  <c r="AK14" i="6"/>
  <c r="Y14" i="6"/>
  <c r="AS13" i="6"/>
  <c r="AR13" i="6"/>
  <c r="AK13" i="6"/>
  <c r="Y13" i="6"/>
  <c r="AS12" i="6"/>
  <c r="AR12" i="6"/>
  <c r="AK12" i="6"/>
  <c r="Y12" i="6"/>
  <c r="AS11" i="6"/>
  <c r="AR11" i="6"/>
  <c r="AK11" i="6"/>
  <c r="Y11" i="6"/>
  <c r="AS10" i="6"/>
  <c r="AR10" i="6"/>
  <c r="AK10" i="6"/>
  <c r="Y10" i="6"/>
  <c r="AS9" i="6"/>
  <c r="AR9" i="6"/>
  <c r="AK9" i="6"/>
  <c r="Y9" i="6"/>
  <c r="AS8" i="6"/>
  <c r="AR8" i="6"/>
  <c r="AK8" i="6"/>
  <c r="Y8" i="6"/>
  <c r="AS7" i="6"/>
  <c r="AR7" i="6"/>
  <c r="AK7" i="6"/>
  <c r="Y7" i="6"/>
  <c r="AS6" i="6"/>
  <c r="AR6" i="6"/>
  <c r="AK6" i="6"/>
  <c r="AJ6" i="6"/>
  <c r="Y6" i="6"/>
</calcChain>
</file>

<file path=xl/sharedStrings.xml><?xml version="1.0" encoding="utf-8"?>
<sst xmlns="http://schemas.openxmlformats.org/spreadsheetml/2006/main" count="13405" uniqueCount="5149">
  <si>
    <t>1. กรุงเทพมหานคร </t>
  </si>
  <si>
    <t>2. กระบี่ </t>
  </si>
  <si>
    <t>3. กาญจนบุรี </t>
  </si>
  <si>
    <t>4. กาฬสินธุ์ </t>
  </si>
  <si>
    <t>5. กำแพงเพชร </t>
  </si>
  <si>
    <t>6. ขอนแก่น </t>
  </si>
  <si>
    <t>7. จันทบุรี </t>
  </si>
  <si>
    <t>8. ฉะเชิงเทรา </t>
  </si>
  <si>
    <t>9. ชลบุรี </t>
  </si>
  <si>
    <t>10. ชัยนาท </t>
  </si>
  <si>
    <t>11. ชัยภูมิ </t>
  </si>
  <si>
    <t>12. ชุมพร </t>
  </si>
  <si>
    <t>13. เชียงราย </t>
  </si>
  <si>
    <t>14. เชียงใหม่ </t>
  </si>
  <si>
    <t>15. ตรัง </t>
  </si>
  <si>
    <t>16. ตราด </t>
  </si>
  <si>
    <t>17. ตาก </t>
  </si>
  <si>
    <t>18. นครนายก </t>
  </si>
  <si>
    <t>19. นครปฐม </t>
  </si>
  <si>
    <t>20. นครพนม </t>
  </si>
  <si>
    <t>21. นครราชสีมา </t>
  </si>
  <si>
    <t>22. นครศรีธรรมราช </t>
  </si>
  <si>
    <t>23. นครสวรรค์ </t>
  </si>
  <si>
    <t>24. นนทบุรี </t>
  </si>
  <si>
    <t>25. นราธิวาส </t>
  </si>
  <si>
    <t>26. น่าน </t>
  </si>
  <si>
    <t>27. บึงกาฬ </t>
  </si>
  <si>
    <t>28. บุรีรัมย์ </t>
  </si>
  <si>
    <t>29. ปทุมธานี </t>
  </si>
  <si>
    <t>30. ประจวบคีรีขันธ์ </t>
  </si>
  <si>
    <t>31. ปราจีนบุรี </t>
  </si>
  <si>
    <t>32. ปัตตานี </t>
  </si>
  <si>
    <t>33. พระนครศรีอยุธยา </t>
  </si>
  <si>
    <t>34. พังงา </t>
  </si>
  <si>
    <t>35. พัทลุง </t>
  </si>
  <si>
    <t>36. พิจิตร </t>
  </si>
  <si>
    <t>37. พิษณุโลก </t>
  </si>
  <si>
    <t>38. เพชรบุรี </t>
  </si>
  <si>
    <t>39. เพชรบูรณ์ </t>
  </si>
  <si>
    <t>40. แพร่ </t>
  </si>
  <si>
    <t>41. พะเยา </t>
  </si>
  <si>
    <t>42. ภูเก็ต </t>
  </si>
  <si>
    <t>43. มหาสารคาม </t>
  </si>
  <si>
    <t>44. มุกดาหาร </t>
  </si>
  <si>
    <t>45. แม่ฮ่องสอน </t>
  </si>
  <si>
    <t>46. ยะลา </t>
  </si>
  <si>
    <t>47. ยโสธร </t>
  </si>
  <si>
    <t>48. ร้อยเอ็ด </t>
  </si>
  <si>
    <t>49. ระนอง </t>
  </si>
  <si>
    <t>50. ระยอง </t>
  </si>
  <si>
    <t>51. ราชบุรี </t>
  </si>
  <si>
    <t>52. ลพบุรี </t>
  </si>
  <si>
    <t>53. ลำปาง </t>
  </si>
  <si>
    <t>54. ลำพูน </t>
  </si>
  <si>
    <t>55. เลย </t>
  </si>
  <si>
    <t>56. ศรีสะเกษ </t>
  </si>
  <si>
    <t>57. สกลนคร </t>
  </si>
  <si>
    <t>58. สงขลา </t>
  </si>
  <si>
    <t>59. สตูล </t>
  </si>
  <si>
    <t>60. สมุทรปราการ </t>
  </si>
  <si>
    <t>61. สมุทรสงคราม </t>
  </si>
  <si>
    <t>62. สมุทรสาคร </t>
  </si>
  <si>
    <t>63. สระแก้ว </t>
  </si>
  <si>
    <t>64. สระบุรี </t>
  </si>
  <si>
    <t>65. สิงห์บุรี </t>
  </si>
  <si>
    <t>66. สุโขทัย </t>
  </si>
  <si>
    <t>67. สุพรรณบุรี </t>
  </si>
  <si>
    <t>68. สุราษฎร์ธานี </t>
  </si>
  <si>
    <t>69. สุรินทร์ </t>
  </si>
  <si>
    <t>70. หนองคาย </t>
  </si>
  <si>
    <t>71. หนองบัวลำภู </t>
  </si>
  <si>
    <t>72. อ่างทอง </t>
  </si>
  <si>
    <t>73. อุดรธานี </t>
  </si>
  <si>
    <t>74. อุทัยธานี </t>
  </si>
  <si>
    <t>75. อุตรดิตถ์ </t>
  </si>
  <si>
    <t>76. อุบลราชธานี </t>
  </si>
  <si>
    <t>77. อำนาจเจริญ</t>
  </si>
  <si>
    <t>กลางคืน</t>
  </si>
  <si>
    <t>1601-20.00</t>
  </si>
  <si>
    <t>00.01-04.00</t>
  </si>
  <si>
    <t>04.01-08.00</t>
  </si>
  <si>
    <t>กลางวัน</t>
  </si>
  <si>
    <t>08.01-12.00</t>
  </si>
  <si>
    <t>12.01-1600</t>
  </si>
  <si>
    <t>1.ขับรถด้วยความเร็ว</t>
  </si>
  <si>
    <t>6. ไม่ชำนาญเส้นทาง</t>
  </si>
  <si>
    <t>21. สภาพยางชำรุด</t>
  </si>
  <si>
    <t>22. ระบบเบรกชำรุด</t>
  </si>
  <si>
    <t>31. สภาพถนนชำรุด</t>
  </si>
  <si>
    <t>32. ฝนตกถนนลื่น</t>
  </si>
  <si>
    <t>33. ถนนไม่มีไฟฟ้าแสงสว่าง</t>
  </si>
  <si>
    <t>34. ถนนมีสิ่งกีดขวางจราจร</t>
  </si>
  <si>
    <t>42.รถอีกคันกระเด็นมาถูกโดยบังเอิญ</t>
  </si>
  <si>
    <t>ไม่ระบุ</t>
  </si>
  <si>
    <t>แบ่งตามลักษณะรถ</t>
  </si>
  <si>
    <t>รถโดยสารประจำทาง</t>
  </si>
  <si>
    <t>รถโดยสารไม่ประจำทาง</t>
  </si>
  <si>
    <t xml:space="preserve">รวม </t>
  </si>
  <si>
    <t>แบ่งตามหมวดการขนส่ง</t>
  </si>
  <si>
    <t>หมวด 1</t>
  </si>
  <si>
    <t>หมวด 2</t>
  </si>
  <si>
    <t>หมวด 3</t>
  </si>
  <si>
    <t>หมวด 4</t>
  </si>
  <si>
    <t>แบ่งตามขนาดของรถ</t>
  </si>
  <si>
    <t>รถโดยสาร 1 ชั้น</t>
  </si>
  <si>
    <t>รถโดยสาร 2 ชั้น</t>
  </si>
  <si>
    <t>รถตู้โดยสาร</t>
  </si>
  <si>
    <t>รถสองแถว</t>
  </si>
  <si>
    <t>ความสูญเสีย</t>
  </si>
  <si>
    <t>ผู้เสียชีวิต</t>
  </si>
  <si>
    <t>ผู้ได้รับบาดเจ็บ</t>
  </si>
  <si>
    <t>สาเหตุการเกิดอุบัติเหตุ</t>
  </si>
  <si>
    <t>จังหวัดที่เกิดเหตุ</t>
  </si>
  <si>
    <t>พ.ศ.2560</t>
  </si>
  <si>
    <t>รถที่เป็นคู่กรณี</t>
  </si>
  <si>
    <t>รถโดยสาร</t>
  </si>
  <si>
    <t>รถจักรยานยนต์</t>
  </si>
  <si>
    <t>เสาไฟฟ้า/ป้าย/ต้นไม้</t>
  </si>
  <si>
    <t>ไม่มีคู่กรณี</t>
  </si>
  <si>
    <t>คนเดินเท้า</t>
  </si>
  <si>
    <t>รถบรรทุก/พ่วง</t>
  </si>
  <si>
    <t>รถยนต์ (รย.1 2 3)</t>
  </si>
  <si>
    <t>รถคู่กรณี</t>
  </si>
  <si>
    <t>ประมาทร่วม</t>
  </si>
  <si>
    <t>รถต้นเหตุ</t>
  </si>
  <si>
    <t>แบ่งช่วงเวลาเกิดเหตุ</t>
  </si>
  <si>
    <t>20.01-24.00</t>
  </si>
  <si>
    <t>รถอื่น (ใช้งานเกษตร/สามล้อ/อื่น)</t>
  </si>
  <si>
    <t>รถจักรยาน</t>
  </si>
  <si>
    <t>รวม</t>
  </si>
  <si>
    <t>พ.ศ.2558</t>
  </si>
  <si>
    <t>พ.ศ.2559</t>
  </si>
  <si>
    <t>เดือน/พ.ศ.</t>
  </si>
  <si>
    <t>คู่กรณีมาก 1 คัน</t>
  </si>
  <si>
    <t xml:space="preserve"> </t>
  </si>
  <si>
    <t xml:space="preserve">11.เปลี่ยนช่องทางกระทันหัน </t>
  </si>
  <si>
    <t>10.ฝ่าฝืนเครื่องหมาย/สัญญาณจราจร</t>
  </si>
  <si>
    <t>14.ขาดสมาธิขณะขับรถ</t>
  </si>
  <si>
    <t>13.ใช้สารเสพติดออกฤทธิ์ต่อจิตประสาท</t>
  </si>
  <si>
    <t>15.ขับย้อนศร</t>
  </si>
  <si>
    <t>2.ขับรถตัดหน้าในระยะกระชั้นชิด</t>
  </si>
  <si>
    <t>3.ขับตามหลังในระยะกระชั้นชิด</t>
  </si>
  <si>
    <t>4.หลับใน</t>
  </si>
  <si>
    <t>5.ขับแซงอย่างผิดกฎหมาย/แซงในที่คับขัน</t>
  </si>
  <si>
    <t>7.ขาดทักษะที่ถูกต้องในการขับรถ</t>
  </si>
  <si>
    <t>8.ขับล้ำเข้าไปในช่องทางจราจรอื่น</t>
  </si>
  <si>
    <t>9.ขับล้ำเข้าไปในช่องทางฝั่งตรงข้าม</t>
  </si>
  <si>
    <t>12.เมาสุรา</t>
  </si>
  <si>
    <t>16.จอดเสียจอดไหล่ทาง</t>
  </si>
  <si>
    <t>41. ประมาท</t>
  </si>
  <si>
    <t>รถบรรทุก</t>
  </si>
  <si>
    <t>รถพ่วง</t>
  </si>
  <si>
    <t>ไม่เข้าข่าย (แจ้งม.79)/ไม่ระบุ</t>
  </si>
  <si>
    <t>-</t>
  </si>
  <si>
    <t>17.จอดในที่ห้ามจอด/จอดไหล่ทางล้ำ/จอดไม่ให้เครื่องหมายหรือสัญญาณ</t>
  </si>
  <si>
    <t>18.ทำกิจกรรมอื่นในขณะขับรถ (ก้มหยิบของ,โทรศัพท์)</t>
  </si>
  <si>
    <t>23. ระบบคันส่งคันชักชำรุด</t>
  </si>
  <si>
    <t>24. ระบบล้อและเพลาชำรุด</t>
  </si>
  <si>
    <t>25. ระบบไฟฟ้าชำรุด</t>
  </si>
  <si>
    <t>26. ระบบพวงมาลัยชำรุด</t>
  </si>
  <si>
    <t>27. อุปกรณ์ส่วนควบอื่นๆชำรุด</t>
  </si>
  <si>
    <t>สถิติอุบัติเหตุรถโดยสารสาธารณะ  ตามกฎหมายว่าด้วยการขนส่งทางบก</t>
  </si>
  <si>
    <t>สรุปอุบัติเหตุทางถนนที่เกิดกับรถโดยสาร</t>
  </si>
  <si>
    <t>ลำดับ</t>
  </si>
  <si>
    <t>วันเดือนปี/เวลาที่เกิดเหต</t>
  </si>
  <si>
    <t>สถานที่เกิดเหตุ</t>
  </si>
  <si>
    <t>บริเวณที่เกิดเหตุ</t>
  </si>
  <si>
    <t>ประเภทถนน</t>
  </si>
  <si>
    <t>จำนวนช่องจราจร</t>
  </si>
  <si>
    <t>การจราจรเดินรถ</t>
  </si>
  <si>
    <t>ชนิดผิวทาง</t>
  </si>
  <si>
    <t>ลักษณะทาง</t>
  </si>
  <si>
    <t>การควบคุมจราจร</t>
  </si>
  <si>
    <t>ทัศนวิสัย/สภาพแวดล้อม</t>
  </si>
  <si>
    <t>สภาพผิวทาง</t>
  </si>
  <si>
    <t>เหตุการณ์</t>
  </si>
  <si>
    <t>รายละเอียดของรถโดยสารที่เกิดเหตุ</t>
  </si>
  <si>
    <t>รายละเอียดพนักงานขับรถ</t>
  </si>
  <si>
    <t>ผู้ประสบเหตุ (ราย)</t>
  </si>
  <si>
    <t>ข้อสันนิษฐานเบื้องต้น</t>
  </si>
  <si>
    <t>รายละเอียดผู้ประสบเหตุชาวต่างชาติ (ถ้ามี)</t>
  </si>
  <si>
    <t>หมายเหตุ (อธิบายช่องอื่นๆ)</t>
  </si>
  <si>
    <t>ผู้รายงาน</t>
  </si>
  <si>
    <t>การลงโทษผู้กระทำผิด</t>
  </si>
  <si>
    <t>วันเดือนปีที่เกิดเหตุ  (1มีค.22ต้องพิมพ์1/3/1979 เลข คศ.)</t>
  </si>
  <si>
    <r>
      <t>เวลาที่เกิดเหตุ (พิ</t>
    </r>
    <r>
      <rPr>
        <b/>
        <sz val="14"/>
        <color indexed="8"/>
        <rFont val="TH SarabunPSK"/>
        <family val="2"/>
      </rPr>
      <t>มพ์ …:..)</t>
    </r>
  </si>
  <si>
    <t>ถนน/กม.ที่</t>
  </si>
  <si>
    <t>ตำบล</t>
  </si>
  <si>
    <t>อำเภอ</t>
  </si>
  <si>
    <t>จังหวัด</t>
  </si>
  <si>
    <t>ทะเบียนรถ</t>
  </si>
  <si>
    <t>หมวด</t>
  </si>
  <si>
    <t>สายที่</t>
  </si>
  <si>
    <t>เส้นทาง</t>
  </si>
  <si>
    <t>มาตรฐาน</t>
  </si>
  <si>
    <t>รายละเอียดมาตรฐาน</t>
  </si>
  <si>
    <r>
      <t xml:space="preserve">วัน/เดือน/ปี ที่จดทะเบียนครั้งแรก </t>
    </r>
    <r>
      <rPr>
        <b/>
        <sz val="14"/>
        <color indexed="10"/>
        <rFont val="TH SarabunPSK"/>
        <family val="2"/>
      </rPr>
      <t>(1มีค.22ต้องพิมพ์1/3/1979 เลข คศ.)</t>
    </r>
  </si>
  <si>
    <t>อายุรถนับถึงวันเกิดเหตุ (ปี-เดือน)</t>
  </si>
  <si>
    <t>สถานะภาษีรถ</t>
  </si>
  <si>
    <t>ชื่อผู้ประกอบการ (ใส่ บขส., ขสมก., ชื่ออื่นๆ)</t>
  </si>
  <si>
    <t>เลขที่ประกอบการ (พิมพ์ไม่ต้องเว้นวรรค)</t>
  </si>
  <si>
    <t>ชื่อเจ้าของรถ/รถร่วมบริการ (บจ., หจก. พิมพ์ชื่อไม่เว้นวรรค กรณีไม่ใช่รถร่วมให้พิมพ์ศูนย์ 0)</t>
  </si>
  <si>
    <r>
      <t xml:space="preserve">ประกันภัยภาคบังคับ </t>
    </r>
    <r>
      <rPr>
        <b/>
        <sz val="14"/>
        <color indexed="10"/>
        <rFont val="TH SarabunPSK"/>
        <family val="2"/>
      </rPr>
      <t>(มี=1, ไม่มี=0, ไม่ระบุ=9)</t>
    </r>
  </si>
  <si>
    <r>
      <rPr>
        <b/>
        <sz val="14"/>
        <color indexed="8"/>
        <rFont val="TH SarabunPSK"/>
        <family val="2"/>
      </rPr>
      <t>GPS</t>
    </r>
    <r>
      <rPr>
        <b/>
        <sz val="14"/>
        <color indexed="10"/>
        <rFont val="TH SarabunPSK"/>
        <family val="2"/>
      </rPr>
      <t xml:space="preserve"> (มี=1, ไม่มี=0,        ไม่ระบุ=9)</t>
    </r>
  </si>
  <si>
    <t>ชื่อ-สกุล พนักงานขับรถ (เว้น1เคาะระหว่างชื่อ-สกุล)</t>
  </si>
  <si>
    <t>เลขที่ใบอนุญาตขับรถ (ช่วงเว้นวรรคให้ใช้ขีดแทน)</t>
  </si>
  <si>
    <t>วัน/เดือน/ปี ที่ได้รับใบอนุญาตครั้งแรก</t>
  </si>
  <si>
    <t>เพศ (ระบุ ชาย/หญิง)</t>
  </si>
  <si>
    <t>อายุ</t>
  </si>
  <si>
    <r>
      <t xml:space="preserve">ประสบการณ์การขับรถ </t>
    </r>
    <r>
      <rPr>
        <b/>
        <sz val="14"/>
        <color indexed="8"/>
        <rFont val="TH SarabunPSK"/>
        <family val="2"/>
      </rPr>
      <t>(ตั้งแต่ได้รับใบอนุญาตถึงวันที่เกิดเหตุ) (ปี-เดือน)</t>
    </r>
  </si>
  <si>
    <t>วันสิ้นอายุใบอนุญาตขับรถ</t>
  </si>
  <si>
    <t>ใบอนุญาตขับรถถูกต้องตามกฎหมาย (1 = มี, 0 = ไม่มี)</t>
  </si>
  <si>
    <t>คู่กรณี</t>
  </si>
  <si>
    <t>รวมผู้ประสบเหตุ</t>
  </si>
  <si>
    <t>สาเหตุ</t>
  </si>
  <si>
    <t>ผู้ประกอบการขนส่งฯ</t>
  </si>
  <si>
    <t>พนักงานขับรถ</t>
  </si>
  <si>
    <t>ห้ามลบ</t>
  </si>
  <si>
    <t>เสียชีวิต</t>
  </si>
  <si>
    <t>บาดเจ็บ</t>
  </si>
  <si>
    <t>ชื่อ-สกุล (ไม่เว้นวรรคระหว่างชื่อ-สกุล)</t>
  </si>
  <si>
    <t>สัญชาติ</t>
  </si>
  <si>
    <t>ประเภทรถที่นั่งมา</t>
  </si>
  <si>
    <t xml:space="preserve">รายละเอียดการลงโทษผู้ประกอบการฯ </t>
  </si>
  <si>
    <t>รายละเอียดการลงโทษ/จำนวนเงิน/ระยะเวลา(วัน)</t>
  </si>
  <si>
    <t>รายละเอียดการลงโทษพนักงานขับรถ</t>
  </si>
  <si>
    <t>ทางหลวงหมายเลข 2 (ฝั่งขาเข้า จ.นครราชสีมา)</t>
  </si>
  <si>
    <t>จอหอ</t>
  </si>
  <si>
    <t>เมือง</t>
  </si>
  <si>
    <t>นครราชสีมา</t>
  </si>
  <si>
    <t>นอกเมือง</t>
  </si>
  <si>
    <t>ทางหลวงแผ่นดิน</t>
  </si>
  <si>
    <t>4 ช่องจราจร</t>
  </si>
  <si>
    <t>รถเดินทางเดียว (มีเกาะกลางถนน)</t>
  </si>
  <si>
    <t>ลาดยาง</t>
  </si>
  <si>
    <t>ทางแยก</t>
  </si>
  <si>
    <t>ฝนตก</t>
  </si>
  <si>
    <t>เปียก</t>
  </si>
  <si>
    <t>รถโดยสารประจำทางวิ่งออกนอกเส้นทางเพื่อไปรับผู้โดยสารที่นครพนมไปส่งกรุงเทพฯ จำนวน 35 คน เมื่อถึงที่เกิดเหตุ ฝนตก มีรถจักรยานยนต์ขับย้อนศรมาจากสี่แยก ชนประสานงานกับรถโดยสาร ทำให้ผู้ขับจักรยานยนต์เสียชีวิต ณ ที่เกิดเหตุ (ผู้ประกอบการฯ นำรถมาเปลี่ยนถ่ายผู้โดยสารเข้า กท.)</t>
  </si>
  <si>
    <t>15-6094-กท</t>
  </si>
  <si>
    <t>กท.-สุรินทร์-ศรีสะเกษ-อุบลราชธานี</t>
  </si>
  <si>
    <t>ม1ข</t>
  </si>
  <si>
    <t>ไม่ขาดต่อภาษี</t>
  </si>
  <si>
    <t>บขส.</t>
  </si>
  <si>
    <t>กท65/2552</t>
  </si>
  <si>
    <t>บจ.โลตัสพิบูลทัวร์</t>
  </si>
  <si>
    <t>นายผดุง ทองอ่อน</t>
  </si>
  <si>
    <t>ท2-อบ-479/52</t>
  </si>
  <si>
    <t>ชาย</t>
  </si>
  <si>
    <t>31. สาพถนนชำรุด</t>
  </si>
  <si>
    <t>ผู้ประกอบการขนส่ง และ สขจ.</t>
  </si>
  <si>
    <t>บริเวณที่เกิดหตุ</t>
  </si>
  <si>
    <t>ประภทถนน</t>
  </si>
  <si>
    <t>มาตรฐานรถ</t>
  </si>
  <si>
    <t>รายละเอียดมาตรฐานรถ</t>
  </si>
  <si>
    <t>ประเภทรถที่ขับหรือนั่งมาของชาวต่างชาติ</t>
  </si>
  <si>
    <t xml:space="preserve"> รายละเอียดการลงโทษพนักงานขับรถ</t>
  </si>
  <si>
    <t>ทางหลวงหมายเลข 23</t>
  </si>
  <si>
    <t>หนองแวง</t>
  </si>
  <si>
    <t>ร้อนยเอ็ด</t>
  </si>
  <si>
    <t>รถโดยสารประจำทางคันหมายเลขทะเบียน 10-4383 เมื่อถึงจุดเกิดเหตุบริเวณหลักกิโลเมตร 103-104ได้เกิดเฉี่ยวชนกับรถสามล้อสกายแล็ป ซึ่งแล่นตัดหน้ารถโดยสารประจำทางในระยะกระชั้นชิดและแล่นสวนช่องจราจรแต่ไม่มีผู้ได้รับบาดเจ็บแล้เสียชีวิตคู่กรณีทั้งสองฝ่ายสามารถตกลงกันได้จึงไม่มีคดีเข้าสู้สอบสวนของตำรวจ</t>
  </si>
  <si>
    <t>10-4383 รอ</t>
  </si>
  <si>
    <t>กรุงเทพ-ดอนตาล</t>
  </si>
  <si>
    <t>ม4(ข)พิเษศ</t>
  </si>
  <si>
    <t>กท33/2552</t>
  </si>
  <si>
    <t>นายหนูพันธ์ สมศรี</t>
  </si>
  <si>
    <t>ท3-กท-00237/57</t>
  </si>
  <si>
    <t>รถยนต์สามล้อ</t>
  </si>
  <si>
    <t>2. ขับรถตัดหน้าในระยะกระชั้นชิด</t>
  </si>
  <si>
    <t>สขจ.</t>
  </si>
  <si>
    <t>ย่านชุมชน</t>
  </si>
  <si>
    <t>น้อยกว่า 2 ช่องจราจร</t>
  </si>
  <si>
    <t>คอนกรีต</t>
  </si>
  <si>
    <t>ทางตรง</t>
  </si>
  <si>
    <t>ไม่มีการควบคุม</t>
  </si>
  <si>
    <t>แจ่มใส</t>
  </si>
  <si>
    <t>หมวด1</t>
  </si>
  <si>
    <t>ม1</t>
  </si>
  <si>
    <t>รถโดยสารประจำทางขนาดใหญ่ (1 ชั้น)</t>
  </si>
  <si>
    <t>เปรียบเทียบปรับ</t>
  </si>
  <si>
    <t>ปรับ</t>
  </si>
  <si>
    <t>ผู้ประกอบการขนส่ง</t>
  </si>
  <si>
    <t>ถนนราชดำหริ กม 65</t>
  </si>
  <si>
    <t>ไผ่หูช้าง</t>
  </si>
  <si>
    <t>บางเลน</t>
  </si>
  <si>
    <t>นครปฐม</t>
  </si>
  <si>
    <t>ทางหลวงชนบท</t>
  </si>
  <si>
    <t xml:space="preserve">รถโดยสารประจำทางหมวด 1 สายที่737 นครปฐม-บางเลน-วัดไผ่โรงวัว ไม่มีผู้โดยสาร ขับรถมาจาก อ.บางเลน เมื่อถึงที่เกิดเหตุ ได้กลับรถกลางทางถนนซึ่งเป็นถนน 4  เลนส์ไม่มีเกาะกลางซึ่งในขณะนั้นมีรถจักยานยนต์บีกไบท์ ขับมาด้วยความเร็วและชนด้านข้างด้านขวาบริเวณล้อหลังของรถตู้โดยสาร </t>
  </si>
  <si>
    <t>10-2552 นฐ</t>
  </si>
  <si>
    <t>นครปฐม-บางเลน-ลาดบัวหลวง</t>
  </si>
  <si>
    <t>ม.2 (จ)</t>
  </si>
  <si>
    <t>กท 14/2554</t>
  </si>
  <si>
    <t>นายประจวบ นาคแกมทอง</t>
  </si>
  <si>
    <t>ท2-นฐ-00292/57</t>
  </si>
  <si>
    <t>2 ช่องจราจร</t>
  </si>
  <si>
    <t>รถเดินสวนทาง (ไม่มีเกาะกลางถนน)</t>
  </si>
  <si>
    <t>ทางโค้ง</t>
  </si>
  <si>
    <t>มีป้ายจำกัดความเร็ว</t>
  </si>
  <si>
    <t>มีหมอกควัน</t>
  </si>
  <si>
    <t>แห้ง</t>
  </si>
  <si>
    <t>ม1ก</t>
  </si>
  <si>
    <t>รถโดยสารประจำทางขนาดใหญ่ (2 ชั้น)</t>
  </si>
  <si>
    <t>ถอนรถออกจากบัญชี ขส.บ.11</t>
  </si>
  <si>
    <t>ปรับและอบรม</t>
  </si>
  <si>
    <t>ขาดต่อภาษี</t>
  </si>
  <si>
    <t>ถนนสงขลา-ระโรด</t>
  </si>
  <si>
    <t>ดีหลวง</t>
  </si>
  <si>
    <t>อทิงพระ</t>
  </si>
  <si>
    <t>สงขลา</t>
  </si>
  <si>
    <t>รถกระบะบรรทุกคันหมายเลขทะเบียน บท-7832 สข เมื่อมาถึงที่เกิดเหตุได้ชะลอความเร็วเนื่องจากถนนชำรุด ทำให้รถบัสคันแรกหมายเลขทะเบียน 30-0492 ยล ที่ตามหลังมาชะลอความเร็วด้วยแต่รถบัสคันที่สองหมายเลขทะเบียน 32-7969 กทม ที่ตามมาหลังสุด เบรกไม่อยู่ชนท้ายรถบัสคันแรกไปกระแทรกรถกระบะบรรทุกได้รับความเสียหาย</t>
  </si>
  <si>
    <t>30-0492 ยล</t>
  </si>
  <si>
    <t>ม.4(2)</t>
  </si>
  <si>
    <t>บริษัทโมเดิร์นการท่องเที่ยว 2010 จำกัด</t>
  </si>
  <si>
    <t>ยล 4/ 2556</t>
  </si>
  <si>
    <t>นายมะหะมะ หามะ</t>
  </si>
  <si>
    <t>ท4-ปน-00026/51</t>
  </si>
  <si>
    <t>3. ขับตามหลังในระยะกระชั้นชิด</t>
  </si>
  <si>
    <t>อื่น ๆ</t>
  </si>
  <si>
    <t>ถนนเทศบาล</t>
  </si>
  <si>
    <t>มีช่องทางเฉพาะรถโดยสาร</t>
  </si>
  <si>
    <t>ลูกรัง หิน ดิน</t>
  </si>
  <si>
    <t>มีสัญญาณไฟจราจร</t>
  </si>
  <si>
    <t>เป็นหลุมเป็นบ่อ</t>
  </si>
  <si>
    <t>รถตู้</t>
  </si>
  <si>
    <t>รถตู้โดยสารประจำทาง</t>
  </si>
  <si>
    <t>อายัดรถ</t>
  </si>
  <si>
    <t>พักใช้ใบอนุญาตขับรถ</t>
  </si>
  <si>
    <t>32-7969 กท</t>
  </si>
  <si>
    <t>บริษัทสำรวยทัวร์ จำกัด</t>
  </si>
  <si>
    <t>กท 29/2556</t>
  </si>
  <si>
    <t>นายปานเทพ หร่ำเดช</t>
  </si>
  <si>
    <t>ท2-นบ-00253/58</t>
  </si>
  <si>
    <t>ถนนท้องถิ่น (อบต.)</t>
  </si>
  <si>
    <t>6 ช่องจราจร</t>
  </si>
  <si>
    <t>สะพาน</t>
  </si>
  <si>
    <t>เขตห้ามแซง</t>
  </si>
  <si>
    <t>มีไฟฟ้าแสงสว่าง</t>
  </si>
  <si>
    <t>สกปรก</t>
  </si>
  <si>
    <t>ม1ขพิเศษ</t>
  </si>
  <si>
    <t>รถโดยสารสองแถว</t>
  </si>
  <si>
    <t>รถจักรยานสามล้อ</t>
  </si>
  <si>
    <t>4. หลับใน</t>
  </si>
  <si>
    <t>รถโดยสารไม่ประจำทางขนาดใหญ่ (1 ชั้น)</t>
  </si>
  <si>
    <t>พักใช้ใบอนุญาตประกอบการฯ</t>
  </si>
  <si>
    <t>เพิกถอนใบอนุญาตขับรถ</t>
  </si>
  <si>
    <t>แหล่งอื่น ๆ</t>
  </si>
  <si>
    <t>ถนนวิตรภาพ กม 36+37</t>
  </si>
  <si>
    <t>กลางดง</t>
  </si>
  <si>
    <t>ปากช่อง</t>
  </si>
  <si>
    <t>นครราชศีมา</t>
  </si>
  <si>
    <t>วันที่1 มค 2560 เกิดเหตุเวลาประมาณ 01.16น บริเวณถนนวิตรภาพ หลักกิโลเมตร 36+37 ขาเข้าตำบลกลางดง อ.ปากช่อง จ.นครราชสีมา รถร่วมบริษัท ซึ่งมีนยางสาวพรทิพย์ วิธุรวานิชย์ เป็นผู้ประกอบการวิ่งระหว่างกรุงเทพ-อุบลราชธานี ได้เกิดอุบัติเหตุเสียหลักพลิกตะแคงตกร่องกลางถนน เนื่องจากฝนตกถนนลื่น เป็นเหตุให้ผู้โดยส่ารได้รับบาดเจ็บ</t>
  </si>
  <si>
    <t>10-6796 นม</t>
  </si>
  <si>
    <t>รถโดยสารขนาดเล็ก</t>
  </si>
  <si>
    <t>ม.4 (ข)</t>
  </si>
  <si>
    <t>นางสาวพนทิพย์ วิธุรวานิชย์</t>
  </si>
  <si>
    <t>นายสามารถ ไกรแก้ว</t>
  </si>
  <si>
    <t>ท2-กท-03300/59</t>
  </si>
  <si>
    <t>ถนนตราด-แหลมงอบ</t>
  </si>
  <si>
    <t>หนองโสน</t>
  </si>
  <si>
    <t>ตราด</t>
  </si>
  <si>
    <t>เกิดจากความประมาทของผู้ขับรถกระบะซึ่งขับรถออกจากซอยและกำลังจะเลี้ยวขวาได้ขับล้ำเข้าไปในทางเดินรถของรถโดยสารทำให้เกิดการเฉี่ยวชนจนมีผ้ได้รับบาดเจ็บ</t>
  </si>
  <si>
    <t>10-2127 ตร</t>
  </si>
  <si>
    <t>ตราด-แหลมงอบ</t>
  </si>
  <si>
    <t>ม.3 (ธ)</t>
  </si>
  <si>
    <t>สหกรณ์เดินรถตราด จำกัด</t>
  </si>
  <si>
    <t>ตร 3/2558</t>
  </si>
  <si>
    <t>นายพินิจ สุขลิ้ม</t>
  </si>
  <si>
    <t>ท2-ตร-00105/52</t>
  </si>
  <si>
    <t>รถยนต์นั่งส่วนบุคคลไม่เกิน7คน</t>
  </si>
  <si>
    <t>41. ประมาทร่วม</t>
  </si>
  <si>
    <t>ทางลักผ่าน</t>
  </si>
  <si>
    <t>8 ช่องจราจร</t>
  </si>
  <si>
    <t>วงเวียน</t>
  </si>
  <si>
    <t>มีเจ้าพนักงานจราจรควบคุม</t>
  </si>
  <si>
    <t>ไม่มีไฟฟ้าแสงสว่าง/มืดครึ้ม</t>
  </si>
  <si>
    <t>ม2</t>
  </si>
  <si>
    <t>รถโดยสารพ่วง</t>
  </si>
  <si>
    <t>5. ขับแซงอย่างผิดกฎหมาย/แซงในที่คับขัน</t>
  </si>
  <si>
    <t>รถโดยสารไม่ประจำทางขนาดใหญ่ (2 ชั้น)</t>
  </si>
  <si>
    <t>เพิกถอนใบอนุญาตประกอบการฯ</t>
  </si>
  <si>
    <t>ปรับและพักใช้ใบอนุญาตขับรถ</t>
  </si>
  <si>
    <t>ถนน 344 กม 26+27</t>
  </si>
  <si>
    <t>หนองอิรุณ</t>
  </si>
  <si>
    <t>บ้านบึง</t>
  </si>
  <si>
    <t>ชลบุรี</t>
  </si>
  <si>
    <t xml:space="preserve">วันที่ 2 มค 60 เกิดเหตุเวลาประมาณ 14.00น โดยรถตู้ร่วมบริษัทวิ่งระหว่าง กรุงเทพ-จันทบุรี ได้เกิดอุบัติเหตุเสียหลักพุ่งข้ามเลนไปชนกับรถกระบะ หมายเลข 1ฒณ 2483 กรุงเทพแล้วทำให้เกิดเพลิงลุกไหม้ เป็นเหตุให้ผู้โดยสารและพนักงานขับรถตู้โดยสารคันดังกล่าวเสียชีวิตจำนวน 14 ราย </t>
  </si>
  <si>
    <t>15-1352 กท</t>
  </si>
  <si>
    <t>นายสุมน เอี่ยมสมบัติ</t>
  </si>
  <si>
    <t>ท2-กท-01027/57</t>
  </si>
  <si>
    <t>ถนนตัดทางรถไฟ</t>
  </si>
  <si>
    <t>มากกว่า 8 ช่องจราจร</t>
  </si>
  <si>
    <t>บริเวณเขา</t>
  </si>
  <si>
    <t>มีต้นไม้ใหญ่ข้างทาง</t>
  </si>
  <si>
    <t>ม2ก</t>
  </si>
  <si>
    <t>รถโดยสารกึ่งพ่วง</t>
  </si>
  <si>
    <t>รถตู้โดยสารไม่ประจำทาง</t>
  </si>
  <si>
    <t>ปรับ พักใช้ใบอนุญาตขับรถ และอบรม</t>
  </si>
  <si>
    <t>ถนนสอง-แก่งเสือเต้น กม 4+400</t>
  </si>
  <si>
    <t>บ้านหมุน</t>
  </si>
  <si>
    <t>สอง</t>
  </si>
  <si>
    <t>แพร่</t>
  </si>
  <si>
    <t xml:space="preserve">รถตู้โดยสารหมายเลขทะเบียน 14-3773 กทม เดินทางมุ่งหน้ามาทาง อ.ร้องกวางมาถึงที่เกิดเหตุมีรถจักยานยนต์หมายเลขทะเบียน ช  8585 แพร่ เปลี่ยนเส้นทางเพื่อกลับรถกะทันหันทำให้รถดดยสารเฉี่ยวชนด้านขวาช่วงท้ายรถจักรยานยนต์ </t>
  </si>
  <si>
    <t>14-3773 กท</t>
  </si>
  <si>
    <t>ม.2 (ก)</t>
  </si>
  <si>
    <t>องค์การขนส่งมวลชนกรุงเทพ</t>
  </si>
  <si>
    <t>กท 28/2554</t>
  </si>
  <si>
    <t>นายเชิกชัย อุดมพรรณ</t>
  </si>
  <si>
    <t>รถจักรยานตนต์ตลอดชีพ</t>
  </si>
  <si>
    <t>อื่นๆ</t>
  </si>
  <si>
    <t>ทางกลับรถ</t>
  </si>
  <si>
    <t>มีป้ายโฆษณาข้างทาง</t>
  </si>
  <si>
    <t>รถโดยสารส่วนบุคคล</t>
  </si>
  <si>
    <t>ม2ข</t>
  </si>
  <si>
    <t>รถโดยสารเฉพาะกิจ</t>
  </si>
  <si>
    <t>7. ขาดทักษะที่ถูกต้องในการขับรถ</t>
  </si>
  <si>
    <t>ปรับและเพิกถอนใบอนุญาตขับรถ</t>
  </si>
  <si>
    <t>ถนนหมายเลข 2 ถนนมิตรภาพ ขาเข้ากรุงเทพ  กม 97-98</t>
  </si>
  <si>
    <t>ลาดบัวขาว</t>
  </si>
  <si>
    <t>สีคิ้ว</t>
  </si>
  <si>
    <t>รถโดยสารไม่ประจำทางวิ่งกลับมาจากส่งคนงานของบริษัทซีเกรท เมื่อมาถึงจุดเกิดเหตุได้พุ่งเข้าชนท้ายรถบรรทุกส่วนบุคคล เนื่องจากฝนตกถนนลื่น และลื่นไถลไปชนกับรถเก๋งนั่งสองตอนท้ายบรรทุก เป็นเหตุทำให้พนักงานขับรถโดยสารไม่ประจำทางถูกอัดกับ้ทายรถบรรทุกส่วนบุคคลทำให้เสียชีวิตในที่เกิดเหตุ</t>
  </si>
  <si>
    <t>30-1685 อย</t>
  </si>
  <si>
    <t>ห้างหุ้นส่วนจำกัดช่างแสงเดินรถ</t>
  </si>
  <si>
    <t>อย 39/2556</t>
  </si>
  <si>
    <t>นายชยพล ฝางเสน</t>
  </si>
  <si>
    <t>ท3-มค-00085/59</t>
  </si>
  <si>
    <t>รถโดยสารใหม่ยังไม่จดทะเบียน (ป้ายแดง)</t>
  </si>
  <si>
    <t>ม2ค</t>
  </si>
  <si>
    <t>8. ขับล้ำเข้าไปในช่องทางจราจรอื่น</t>
  </si>
  <si>
    <t>ถนนทางหลวงหมายเลข 2331 กม 15</t>
  </si>
  <si>
    <t>บ้านเนิน</t>
  </si>
  <si>
    <t>หล่มเก่า</t>
  </si>
  <si>
    <t>เพชรบูรณ์</t>
  </si>
  <si>
    <t>รถโดยสารไม่ประจำทาง คุนหมายเลข 30-1583 นนทบุรี วิ่งมุ่งหน้าไปทางขึ้นภูทับเบิกตำบลบ้านเนิน อ. หล่มเก่า ถึงที่เกิดเหตุเป็นทางโค้งและลาดชัน รถเกิดความร้อนมีควัญไฟพุ่งขึ้นบริเวณห้องเครื่อง พนักงานขับรถจึงได้จอดรถให้ผู้ดดยสารลงจากรถ ต่อมาเกิดไฟไห้มรถเสียหายทั้งคัน ไม่มีผู้ได้รับบาดเจ็บและเสียชีวิตแต่อย่างใด</t>
  </si>
  <si>
    <t>30-1583 นท</t>
  </si>
  <si>
    <t>ม.2(จ)</t>
  </si>
  <si>
    <t>ห้างหุ้นส่วนจำกัดไม้สักทอง ทัวร์</t>
  </si>
  <si>
    <t>นายมนัส  เขียวตราด</t>
  </si>
  <si>
    <t>ไม่มีใบอนุญาติขับรถ</t>
  </si>
  <si>
    <t>26. ระบบไฟฟ้าชำรุด</t>
  </si>
  <si>
    <t>รถวิ่งนอกเส้นทาง</t>
  </si>
  <si>
    <t>ม2ง</t>
  </si>
  <si>
    <t>รถยนต์นั่งส่วนบุคคลเกิน7คน</t>
  </si>
  <si>
    <t>9. ขับล้ำเข้าไปในช่องทางฝั่งตรงข้าม</t>
  </si>
  <si>
    <t>รถแท็กซี่</t>
  </si>
  <si>
    <t>ถนนบายพาสชะอำ</t>
  </si>
  <si>
    <t>สามพระยา</t>
  </si>
  <si>
    <t>ชะอำ</t>
  </si>
  <si>
    <t>เพชรบุรี</t>
  </si>
  <si>
    <t>รถโดยสารไม่ประจำทางขับรถมาถึงบริเวณที่เกิดเหตุมีฝนตกและพื้นถนนลื่น ทำให้รถโดยสารเสียหลักไปชนกับรถเก๋งและรถโดยสารแฉลบลงข้างทางไม่มีผู้ได้รับบาดเจ็บเหตุเกิดเลยสี่แยกตาแปดถนนบายพาสชะอำ-ปราณบุรี</t>
  </si>
  <si>
    <t>30-0491 สบ</t>
  </si>
  <si>
    <t>ม.4(ข)</t>
  </si>
  <si>
    <t>นายประกาศ กองธรรม</t>
  </si>
  <si>
    <t>สบ 54/2557</t>
  </si>
  <si>
    <t>นายปรเกาศ กองธรรม</t>
  </si>
  <si>
    <t>นายสัมฤทธิ์ รุกเครือ</t>
  </si>
  <si>
    <t>ท3-สฏ-00061/48</t>
  </si>
  <si>
    <t>ม2จ</t>
  </si>
  <si>
    <t>รถยนต์บรรทุกส่วนบุคคล (ปิคอัพ)</t>
  </si>
  <si>
    <t>10. ฝ่าฝืนเครื่องหมาย/สัญญาณจราจร</t>
  </si>
  <si>
    <t>รถจักรยานยนต์ส่วนบุคคล</t>
  </si>
  <si>
    <t xml:space="preserve">ถนนจรดวิถีถ่อง </t>
  </si>
  <si>
    <t>เมืองเก่า</t>
  </si>
  <si>
    <t>สุโขทัย</t>
  </si>
  <si>
    <t>รถยนต์บรรทุกส่วนบุคคล ขับมาจากอำเภอบ้านด่านลานหอยตรงไปเมืองเก่า มาถึงที่เกิดเหตุหัดหลบรถบัสคันที่ 1 ลงมาด้านซ้ายมาชนกับรถบัสคันที่ 2 ที่จอดรอเลี้ยวซ้ายอยู่บริเวณทางแยกซึ่งออกจากวัดศรีชุมจอดรอเลี้ยวซ้ายไปเมืองเก่า</t>
  </si>
  <si>
    <t>30-1806 นบ</t>
  </si>
  <si>
    <t>บริษัท นิว พงษธ ทรานสปอร์ต จำกัด</t>
  </si>
  <si>
    <t>นบ 240/2558</t>
  </si>
  <si>
    <t>บริษัท นิว พงษะ ทรานสปอร์ต จำกัด</t>
  </si>
  <si>
    <t>นายสะอาด  พงษะ</t>
  </si>
  <si>
    <t>ท2-นบ-01559/54</t>
  </si>
  <si>
    <t>ไม่เข้าข่าย</t>
  </si>
  <si>
    <t>ม3</t>
  </si>
  <si>
    <t>11. เมาสุรา</t>
  </si>
  <si>
    <t>รถจักรยานยนต์สาธารณะ</t>
  </si>
  <si>
    <t>ถนนพหลโยธิน</t>
  </si>
  <si>
    <t>ธำมรงค์</t>
  </si>
  <si>
    <t>เมืองกำแพงเพชร</t>
  </si>
  <si>
    <t>กำแพงเพชร</t>
  </si>
  <si>
    <t xml:space="preserve">รถด้เกิดเหตุเสียหลักตกร่องกลางถนนเนื่องจากหักหลบรถบรรทุก </t>
  </si>
  <si>
    <t>15-6484 กท</t>
  </si>
  <si>
    <t>ม.3(ฉ)</t>
  </si>
  <si>
    <t>ห้างหุ้นส่วนจำกัด นครชัยพฤกษ์ รุ่งเรือง</t>
  </si>
  <si>
    <t>นายสุวิทย์ ศรีบุญเพ็ง</t>
  </si>
  <si>
    <t>นายอำนาจ ไวยพัทธา</t>
  </si>
  <si>
    <t>ท4-ลพ-0010/54</t>
  </si>
  <si>
    <t>ม3ก</t>
  </si>
  <si>
    <t>12. ใช้สารเสพติดออกฤทธิ์ต่อจิตประสาท</t>
  </si>
  <si>
    <t xml:space="preserve">ถนนทางหลวงชนบทหมาย 33 </t>
  </si>
  <si>
    <t>วัฒนานคร</t>
  </si>
  <si>
    <t>สระแก้ว</t>
  </si>
  <si>
    <t>รถตู้โดยสารไม่ประจำทางหมายเลข 11-3852 กท เดินทางมาจากตลาดโรงเกลือมุ่งหน้าเข้ากรุงเทพ เมื่อถึงบริเวณทางหลวงหมายเลข 33 บ้านเนินผาสุก ต.วัฒนานคร อ.วัฒนานคร จ.สระแก้ว เกิดเสียหลักพลิกคว่ำไม่มีคู่กรนณ๊</t>
  </si>
  <si>
    <t>33-3842 กท</t>
  </si>
  <si>
    <t>สหกรณ์แท็กซี่สยาม จำกัด</t>
  </si>
  <si>
    <t>กท 591/2559</t>
  </si>
  <si>
    <t>สหกรณืแท็กซี่สยาม จำกัด</t>
  </si>
  <si>
    <t>นายซาบารี บากา</t>
  </si>
  <si>
    <t>ท2-สก-00745/59</t>
  </si>
  <si>
    <t>ม3ข</t>
  </si>
  <si>
    <t>13. ขาดสมาธิขณะขับรถ</t>
  </si>
  <si>
    <t>ถนนทางหลวงหมายเลข 106</t>
  </si>
  <si>
    <t>ในเมือง</t>
  </si>
  <si>
    <t>ลำพูน</t>
  </si>
  <si>
    <t>รถโดยสารประจำทางคันหมายเลข 10-7400 ขอนแก่น มีผู้ดดยสารทั้งหมดจำนวน 20 คนวิ่งมาจากจังหวัดเชียงใหม่ จะเดินทางเข้ามารับผู้ดดยสารที่สถานณีขนส่งจังหวัด ลำพูน เมื่อมาถึงบริเวณหน้าดรงเรียนจักรคำคณาทร ฝนตกพนักงานขับรถมองไม่เห็นรถจักยานยนต์ทำให้เฉี่ยวชนรถจักรยานยนต์</t>
  </si>
  <si>
    <t>10-7400 ขก</t>
  </si>
  <si>
    <t>00,01</t>
  </si>
  <si>
    <t>เชียงใหม่-ขอนแก่น</t>
  </si>
  <si>
    <t>ม.2</t>
  </si>
  <si>
    <t>กท 38/2554</t>
  </si>
  <si>
    <t>บริษัทสหยานยนต์อีสาน(2514) จำกัด</t>
  </si>
  <si>
    <t>สมส่วน ไชยโส</t>
  </si>
  <si>
    <t>ท2-ลป-00074/51</t>
  </si>
  <si>
    <t>ม3ค</t>
  </si>
  <si>
    <t>รถใช้งานเกษตร</t>
  </si>
  <si>
    <t>14. ขับย้อนศร</t>
  </si>
  <si>
    <t xml:space="preserve">ถนนรังสิต-ปทุม 31 </t>
  </si>
  <si>
    <t>ประชาธิปัตย์</t>
  </si>
  <si>
    <t>ธัญบุรี</t>
  </si>
  <si>
    <t>ปทุธานี</t>
  </si>
  <si>
    <t xml:space="preserve">จากรายงานของเจ้าหน้าที่ตำรวจ สภ.ประตูน้ำจุฬาลงกรณ์ ว่ารถโดยสานประจำทางคัน 11-9218 กท กำลังจะเข้าอู่ เฉี่ยวชนรถจักรยานยนต์ผู้ขับรถเป็นเหตุให้มีผู้บาดเจ็บเล็กน้อย </t>
  </si>
  <si>
    <t>11-9218 กท</t>
  </si>
  <si>
    <t>รังสิต-มหาวิทยาลัยรามคำแหง</t>
  </si>
  <si>
    <t>ม.3(ธ)</t>
  </si>
  <si>
    <t>กท 6/2554</t>
  </si>
  <si>
    <t>รัฐวิสาหกิจองค์การขนส่งมวลชนกรุงเทพ</t>
  </si>
  <si>
    <t>นายชลัช คงคา</t>
  </si>
  <si>
    <t>ท2-ปท-02308/56</t>
  </si>
  <si>
    <t xml:space="preserve">ถนนทางหลวงชนบทหมายเลข 359 </t>
  </si>
  <si>
    <t>ท่าเกษม</t>
  </si>
  <si>
    <t xml:space="preserve">รถตู้โดยสารประจำทาง เดินทางมาจากกรุงเทพมหานคร มุ่งหน้าไปอำเภออรัญประเทศ เมื่อถึงบริเวณทางหลวงซึ่งมีสัญญาณไฟจราจร รถตู้คันดังกล่าว ฝ่าสัญญาณไฟแดงพุงชนกับรถบรรทุกอ้อย เป็นเหตุให้มีผู้ได้รับบาดเจ็บ </t>
  </si>
  <si>
    <t>14-9560 กท</t>
  </si>
  <si>
    <t>ต.51</t>
  </si>
  <si>
    <t>ห้างสรรพสินค้าเดอะมอล์บางกระปิ</t>
  </si>
  <si>
    <t>กท 53/2556</t>
  </si>
  <si>
    <t>ธนาคารอิสลามแห่งประเทศไทย</t>
  </si>
  <si>
    <t>นายคาน กาทอง</t>
  </si>
  <si>
    <t>ท2-สป-00793/58</t>
  </si>
  <si>
    <t>ม3จ(13-14ที่นั่งมีที่ยืน)</t>
  </si>
  <si>
    <t>รถคู่กรณีมากกว่า 1 คันขึ้นไป</t>
  </si>
  <si>
    <t>ถ 340 กรุงเทพ-สุพรรณบุรี</t>
  </si>
  <si>
    <t>ท่าระหัด</t>
  </si>
  <si>
    <t>สุพรรณบุรี</t>
  </si>
  <si>
    <t>เกิดจากรถจักรยานยนต์ขับแข่งกันมาด้วยความเร็วและชนท้ายรถตู้โดยสารธารณะที่กำลังจะเลี้ยวเข้าไปเติมแก๊สที่ปั้ม ปตท.ทำให้ผู้ขับขี่รถจักรยานยนต์ได้รับบาดเจ็บสำหรับรูตู้โดยสารไม่มีผู้โดยสารอยู่ในรถ</t>
  </si>
  <si>
    <t>10-2424 สพ</t>
  </si>
  <si>
    <t>974-51</t>
  </si>
  <si>
    <t>กรุงเทพ-บางบัวทอง-สุพรรณบุรี</t>
  </si>
  <si>
    <t>กท 7/2557</t>
  </si>
  <si>
    <t>นายวิวิศน์ พรทิพยพานิช</t>
  </si>
  <si>
    <t>นายณรงค์ชัย จันทร์สุวรรณ</t>
  </si>
  <si>
    <t>ท2-สพ-00171/57</t>
  </si>
  <si>
    <t>ม3(ฉ)</t>
  </si>
  <si>
    <t>24. ระบบคันส่งคันชักชำรุด</t>
  </si>
  <si>
    <t>รถอื่นๆ</t>
  </si>
  <si>
    <t>ถนนสี่แยกนิยมชัย</t>
  </si>
  <si>
    <t>นิยมชัย</t>
  </si>
  <si>
    <t>สระโบสถ์</t>
  </si>
  <si>
    <t>ลพบุรี</t>
  </si>
  <si>
    <t>จากการตรวจสอบที่เกิดเหตุรุทะเบียน บฉ 6017 สุรินทร์ ชนกับรถบัส ทะเบียน 10-0465 ลพบุรี ส่งผลให้รถกระบะมีผู้บาดเจ็บสาเหตุจากป้ายจราจรเตือนมีไม่เพียงพอและวิสัยในการขับขี่ไม่มีสัญญาไฟจราจร</t>
  </si>
  <si>
    <t>10-0465 ลบ</t>
  </si>
  <si>
    <t>เสาธงทอง-กองบิน 2</t>
  </si>
  <si>
    <t>บริษัทศรีนครลพบุรี จำกัด</t>
  </si>
  <si>
    <t>ลบ1/2555</t>
  </si>
  <si>
    <t>นางสำราญ เกตแย้ม</t>
  </si>
  <si>
    <t>นายวัชรพงษ์ เกตุแย้ม</t>
  </si>
  <si>
    <t>ท2-ลบ-00581/58</t>
  </si>
  <si>
    <t>ม3(ธ)</t>
  </si>
  <si>
    <t>25. ระบบล้อและเพลาชำรุด</t>
  </si>
  <si>
    <t>ถนนปิ่นเกล้า-นครชัยศรี</t>
  </si>
  <si>
    <t>ขุนแก้ว</t>
  </si>
  <si>
    <t>นครชัย</t>
  </si>
  <si>
    <t>รถตู้ดายสาร ขับรถออกจากต้นทาง เที่ยวเปล่าไม่มีผู้โดยสารปลายทางเมื่อขับรถมาถึงบริเวณที่เกิดเหตุระบบสัญญาณแตรเกิดค้าง  พขร.จำได้นำรถจอดชิดขอบทางด้านซ้าย เพื่อตรวจสอบแต่ปรากฏว่ามีไฟลุกไหม้จากห้องเครื่องนำไปสู่เหตุไฟไหม้ ลุกลามมาที่ตัวรถ</t>
  </si>
  <si>
    <t>15-0989 กท</t>
  </si>
  <si>
    <t>ไม่มี</t>
  </si>
  <si>
    <t>ธนาคารเกียรตินาคิน จำกัด (มหาชน)</t>
  </si>
  <si>
    <t>นายศัทธา  โตแก้ว</t>
  </si>
  <si>
    <t>ท2-รบ-00058/55</t>
  </si>
  <si>
    <t>ม4</t>
  </si>
  <si>
    <t xml:space="preserve">ทางหลวงแผ่นดินหมายเลข 213 </t>
  </si>
  <si>
    <t>คันธารราษฏร์</t>
  </si>
  <si>
    <t>กันทรวิชัย</t>
  </si>
  <si>
    <t>มหาสารคาม</t>
  </si>
  <si>
    <t xml:space="preserve">ได้เกิดอุบัติเหตุชนคนเดินข้ามถนนเนื่องจากคนเดินตตัดหน้ารถในระยะกระชั้นชิด เป็นเหตุให้คนเดินข้ามถนนเสียชีวิต ส่วนผู้โดยสารและพนักงานและพนักงานประจำรถทั้งหมดปลอดภัยทางสถานนีรถกาฬสินธุ์ได้ทำการขนถ่ายผู้โดยสารไปกับรถบริษัทเช่า </t>
  </si>
  <si>
    <t>15-2777 กท</t>
  </si>
  <si>
    <t>กรุงเทพ-นครพนม</t>
  </si>
  <si>
    <t>ม.4(ค)</t>
  </si>
  <si>
    <t>กท 47/2559</t>
  </si>
  <si>
    <t>บริษัทธนบุรีประกอบรถยนต์ จำกัด</t>
  </si>
  <si>
    <t>นายวิรส บุญนาค</t>
  </si>
  <si>
    <t>ท2-กท-0348/58</t>
  </si>
  <si>
    <t>ม4ก</t>
  </si>
  <si>
    <t>27. ระบบพวงมาลัยชำรุด</t>
  </si>
  <si>
    <t>ถนนระยอง-บ้านค่าย</t>
  </si>
  <si>
    <t>น้ำคอก</t>
  </si>
  <si>
    <t>ระยอง</t>
  </si>
  <si>
    <t xml:space="preserve">ขณะที่เกิดเหตุรถบรรทุกได้ขับนำหน้ามาและเมื่อมาถึงสถานที่เกิดเหตุได้หยุดรถคร่อมเส้นทางจราจรและรถสองแถวคัน ซึ่งขับตามหลังมาจะขับแซงรถบรรทุกพ่วง แต่ขณะนั้นได้มีรถขับมาด้านขวามือ จึงทำให้ไม่สามารถแซงรถรถบรรทุกพ่วงได้จึงชนบริเวณด้านท้ายของรถบรรทุกพ่วง </t>
  </si>
  <si>
    <t>10-2217 รย</t>
  </si>
  <si>
    <t>ระยอง-บ้านค่าย</t>
  </si>
  <si>
    <t>ม.3 (ฉ)</t>
  </si>
  <si>
    <t>สหกรณืบริการเดินรถบ้านค่ายระยอง จำกัด</t>
  </si>
  <si>
    <t>รย 2/2557</t>
  </si>
  <si>
    <t>นายสุธีพงศ์ ธนน์จรินกุล</t>
  </si>
  <si>
    <t>นายภาคภูมิ พงษ์พนัส</t>
  </si>
  <si>
    <t>ท3-รย-00017/60</t>
  </si>
  <si>
    <t>ม4ข</t>
  </si>
  <si>
    <t>28. อุปกรณ์ส่วนควบอื่นๆชำรุด</t>
  </si>
  <si>
    <t>ถนนมิตรภาพ กม 21+400</t>
  </si>
  <si>
    <t>ทับกวาง</t>
  </si>
  <si>
    <t>แก่งคอย</t>
  </si>
  <si>
    <t>สระบุรี</t>
  </si>
  <si>
    <t>ตามเวลาดังกล่าวรถโดยสาร ขับมาตามถนนมิตรภาพมุ้งหน้าไปทาง นครราชสีมา โดยมีผู้โดยสารยั่งมาด้วย จำนวน25 คน ถึงที่เกิดได้หักหลบรถพ่วงที่แล่นตามกันมาเป็นเหตุให้รถดดยสารสียหลักตกลงข้าสงทางที่เกาะกลางถนน ไม่มีผู้ได้รับบาดเจ็บ</t>
  </si>
  <si>
    <t>10-7404 อด</t>
  </si>
  <si>
    <t>กรุงเทพ-พังโคน</t>
  </si>
  <si>
    <t>บริษัท ขนส่ง จำกัด</t>
  </si>
  <si>
    <t>บริษัทแอร์อุดร จำกัด</t>
  </si>
  <si>
    <t>นายวิบูลย์ เขจรจิตย์</t>
  </si>
  <si>
    <t>ท2-กท-03504/56</t>
  </si>
  <si>
    <t>ม4ค</t>
  </si>
  <si>
    <t xml:space="preserve">ถนนทางหลวงแผ่นดินหมายเลข 12 </t>
  </si>
  <si>
    <t>แม่ท้อ</t>
  </si>
  <si>
    <t>ตาก</t>
  </si>
  <si>
    <t>ผู้ขับรถโดยสารไม่ประจำทาง เดินทางมาจากแม่สอดโดยมีปลายทางที่จังหวัดสมุทรสาคร เมื่อรถวิ่งมาถึงบริเวณที่เกิดเหตุ ซึ่งเป็นทางโค้งลงเขา ปรากฏว่าลมในระบบเบรคหมดทำให้ไม่สามารถบังคับรถให้หยุดหรือชะลอความเร็วของรถได้จึงตัดสินใจบังคับรถลงข้างทางมำให้มีผู้บาดเจ็บเล็กน้อย</t>
  </si>
  <si>
    <t>30-0854  ฉช</t>
  </si>
  <si>
    <t>ม.3(ข)</t>
  </si>
  <si>
    <t>นางสาวพิชามญชุ์ เขียววิไล</t>
  </si>
  <si>
    <t>สค 3/2560</t>
  </si>
  <si>
    <t>บริษัทบ้านโพธิ์ขนส่ง จำกัด</t>
  </si>
  <si>
    <t>นายวิชัย วรรณสุทธิ์</t>
  </si>
  <si>
    <t>ท2-สส-00183-56</t>
  </si>
  <si>
    <t>ม4ง</t>
  </si>
  <si>
    <t>ถนนปฏัก</t>
  </si>
  <si>
    <t>ฉลอง</t>
  </si>
  <si>
    <t>ภูเก็ต</t>
  </si>
  <si>
    <t>ขณะขับรถรับผู้โดยสาร จากโรงแรมหาดป่าตองไปส่งที่ท่าเรือเกาะสิเหร่ ถึงที่เกิดเหตุทางโค้งสะตอลงเนินเขาถนนปฏัก รถได้เกิดเสียหลักหลุดโค้ง ผู้ขับรถไม่บังคับรถได้ทำให้รถเกิดพลิกตะแคงข้างทาง เป็นเหตุให้ผผู้โดยสารได้รับบาดเจ็บ</t>
  </si>
  <si>
    <t>31-4425 กท</t>
  </si>
  <si>
    <t>ม.1(ข)</t>
  </si>
  <si>
    <t xml:space="preserve">นายพิชัย ม่วงอร่าม </t>
  </si>
  <si>
    <t>กท 274/2556</t>
  </si>
  <si>
    <t>นายพิชัย ม่วงอร่าม</t>
  </si>
  <si>
    <t>นายวิโจน์ หนูชัยแก้ว</t>
  </si>
  <si>
    <t>ท2-พง-00413/59</t>
  </si>
  <si>
    <t>ม4จ</t>
  </si>
  <si>
    <t>บริเวณถนนสายเอเชีย</t>
  </si>
  <si>
    <t>แม่กั๋ว</t>
  </si>
  <si>
    <t>สบปราบ</t>
  </si>
  <si>
    <t>ลำปาง</t>
  </si>
  <si>
    <t>พนักงานขับรถโดยสารได่เกิดอุบัติเหตุเฉี่ยวชนรถจักรยาน ซึ่งจูงข้ามถนนในระยะกระชั้นชิด เป็นเหตุให้ผู้จูงรถจักยานได้รับบาดเจ็บ</t>
  </si>
  <si>
    <t>15-2654 กท</t>
  </si>
  <si>
    <t>กรุงเทพ-เชียงใหม่</t>
  </si>
  <si>
    <t>ม.4(ก)</t>
  </si>
  <si>
    <t>กท 64/2552</t>
  </si>
  <si>
    <t>นายภควัฒน์ เสนพรัต</t>
  </si>
  <si>
    <t>ท2-กท-00432/59</t>
  </si>
  <si>
    <t>ชสย</t>
  </si>
  <si>
    <t>ถนนทางหลวงแผ่นดินหมายเลข 32</t>
  </si>
  <si>
    <t>บ้านอิฐ</t>
  </si>
  <si>
    <t>อ่างทอง</t>
  </si>
  <si>
    <t>รถโดยสารไม่ประจำทางจังหวัดเชีงรายเดินทางกลับเข้า กทม รถมาถึงจุดเกิดเหตุบริเวณถนนทางหลวงแผ่นดินหมายเลข 32 ยางล้อหน้าขวาเกิดระเบิดทำให้รถเสียหลักไปชนแท่งแบริเออร์แล้วพลิกคว่ำ</t>
  </si>
  <si>
    <t>32-1250 กท</t>
  </si>
  <si>
    <t>นายชัชวาล กลาง</t>
  </si>
  <si>
    <t>ท2-กท-00976/58</t>
  </si>
  <si>
    <t>ม4ฉ</t>
  </si>
  <si>
    <t xml:space="preserve">ถนนทางหลวงแผ่นดินหมายเลข 41 </t>
  </si>
  <si>
    <t>หนองไทร</t>
  </si>
  <si>
    <t>พุนพิน</t>
  </si>
  <si>
    <t>สุราษฏร์ธานี</t>
  </si>
  <si>
    <t>มีรถดดยสารประจำทางเฉี่ยวชนกับรถยนต์บรรทุกส่วนบุคคลแล้วทำให้รถดดยสารเสียหลักเข้าไปในช่องเดินรถด้านขวาในขณะที่มีรถยนต์นั่งส่วนบุคคลขับตรงมาในช่องเดินรถทางขวาและชนกับรถโดยสารคันข้างต้น</t>
  </si>
  <si>
    <t>10-2699 สฏ</t>
  </si>
  <si>
    <t>ตลาดเกษตร1-บ้านบางใหญ่</t>
  </si>
  <si>
    <t>บริษัทพันทิพย์ 1970 จำกัด</t>
  </si>
  <si>
    <t>สฏ 6/2557</t>
  </si>
  <si>
    <t>นายชูชาติ นิยะกิจ</t>
  </si>
  <si>
    <t>นายปรีชา ประพันธ์</t>
  </si>
  <si>
    <t>ท1-สฏ-6/2557</t>
  </si>
  <si>
    <t>ม5</t>
  </si>
  <si>
    <t>ทางหลวงแผ่นดินหมายเลข 1</t>
  </si>
  <si>
    <t>แม่กัวะ</t>
  </si>
  <si>
    <t>รถโดยสารประจำทางเดินทางมาจากจังหวัดเชียงใหม่เพื่อไปส่งผู้โดยสารที่กรุงเทพเมื่อรถมาถึงบริเวณที่เกิดเหตุซึ่งสภาพถนนเป็นทางโค้งไม่มีไฟส่องสว่าง และถนนอยู่ระหว่างการปรับปรุงผิวจราจรได้มีรถบรรทุก วิ่งสวนทางผ่านมาและเสียหลักไปเฉี่ยวชนกับรถดดยสารประจำทาง</t>
  </si>
  <si>
    <t>15-7275 กท</t>
  </si>
  <si>
    <t>ม.1(ข) พิเศษ</t>
  </si>
  <si>
    <t>บริษัท นครชัยแอร์ จำกัด</t>
  </si>
  <si>
    <t>นายองอาจ เจียมตน</t>
  </si>
  <si>
    <t>ท2 -ชม-00657/59</t>
  </si>
  <si>
    <t>ม5ก</t>
  </si>
  <si>
    <t>ทางหลวงหมายเลข 22</t>
  </si>
  <si>
    <t>บ้านผึ้ง</t>
  </si>
  <si>
    <t>นครพนม</t>
  </si>
  <si>
    <t>รถบัสโดยสาร รับนักเรียนจากโรงเรียนในเทศบาลเมื่อมาถึงที่เกิดเหตุได้เลี้ยวขวากลับรถเพื่อจะเลี้ยวไปตามทางแยกเข้าหมู่บ้านวนระหว่างที่กำลังเลี้ยวกลับรถมีรถจักรยานยนต์ ขับตามหลังมาด้วยความเร็วและชนเข้าด้านขวารถบัสโดยสารอย่างแรงเป็นเหตุให้ผู้ขับรถจักรยานยนต์ได้รับบาดเจ็บสาหัสและเสียชีวิตในเวลาต่อมา</t>
  </si>
  <si>
    <t>10-5017 อบ</t>
  </si>
  <si>
    <t>บริษัทสมคิดเดินรถ จำกัด</t>
  </si>
  <si>
    <t>นพ 1/2560</t>
  </si>
  <si>
    <t>นายบุญส่ง คำแพง</t>
  </si>
  <si>
    <t>รนายทองเพชร์ คำแพง</t>
  </si>
  <si>
    <t>ม5ข</t>
  </si>
  <si>
    <t>ม6</t>
  </si>
  <si>
    <t>ม6ก</t>
  </si>
  <si>
    <t>ม6ข</t>
  </si>
  <si>
    <t>ม7-รถโดยสารเฉพาะกิจ</t>
  </si>
  <si>
    <t>ทล.115 กม.ที่ 79+900</t>
  </si>
  <si>
    <t>คลองโนน</t>
  </si>
  <si>
    <t>สามง่าม</t>
  </si>
  <si>
    <t>พิจิตร</t>
  </si>
  <si>
    <t>รถกระบะออกจากซอยตัดหน้าในระยะกระชั้นชิด รถตู้โดยสาร หมายเลข 32-7000 กทม. (ความเร็ว 114 กม./ชม.) พจ-3002พิจิตร และ บค-9575 พิจิตร</t>
  </si>
  <si>
    <t>32-7000 กทม.</t>
  </si>
  <si>
    <t>บจ.ภารีมาแทรเวลแอนด์ทัวริสเซอร์วิส</t>
  </si>
  <si>
    <t>กท428/2559</t>
  </si>
  <si>
    <t>นายภัฎ  รามพิชัย</t>
  </si>
  <si>
    <t>ท2-กท-01379/58</t>
  </si>
  <si>
    <t>ทล.11 กม.ที่ 415 - 416</t>
  </si>
  <si>
    <t>บ่อเหล็กลอง</t>
  </si>
  <si>
    <t>ลอง</t>
  </si>
  <si>
    <t>รถโดยสารไม่ประจำทาง หมายเลข 30-0275 ร้อยเอ็ด ขับมาถึงทางโค้งลงเขาเบรกไม่อยู่ชนเก๋ง 2 คัน กธ-2538 อุบลราชธานี, กร-8995 เชียงใหม่ และกระบะ 2 คัน ผก-6917 นครสวรรค์, บน-7001 กำแพงเพชร</t>
  </si>
  <si>
    <t>30-0275 รอ</t>
  </si>
  <si>
    <t>นายเพิ่มทรัพย์ วงศ์จอม</t>
  </si>
  <si>
    <t>รอ21/2556</t>
  </si>
  <si>
    <t>นายนพรัตน์ ประไพเพชร</t>
  </si>
  <si>
    <t>ท2-รอ-00010/60</t>
  </si>
  <si>
    <t>ทล.304 ทางเข้าม.เทคโนโลยีสุรนารีประตู 1</t>
  </si>
  <si>
    <t>สุรนารี</t>
  </si>
  <si>
    <t>รถโดยสารคันหมายเลขทะเบียน 30-2609 พระนครศรีอยุธยา ขับมาถึงที่เกิดเหตุ รถเบรคไม่อยู่จึงทำให้เสียหลักพลิกคว่ำลงข้างทาง</t>
  </si>
  <si>
    <t>30-2609 อย</t>
  </si>
  <si>
    <t>หจก.อิสราทัวร์ (2009)</t>
  </si>
  <si>
    <t>อย76/2556</t>
  </si>
  <si>
    <t>นายใหญ่ แดงเวช</t>
  </si>
  <si>
    <t>ท2-สบ-00101/59</t>
  </si>
  <si>
    <t>สายเอเชีย</t>
  </si>
  <si>
    <t>คูหาใต้</t>
  </si>
  <si>
    <t>รัตภูมิ</t>
  </si>
  <si>
    <t>ผู้ขับรถเก๋ง คันหมายเลขทะเบียน ฎบ-8447 กรุงเทพฯ เกิดอาการวูบ ขณะขับรถด้านเลนขวา จึงทำให้เสียหลักไปชนกับรถโดยสาร คันหมายเลขทะเบียน 30-0167 พัทลุง ซึ่งขับอยู่เลนซ้าย จนเสียหลักตกลงไปในคูข้างทาง</t>
  </si>
  <si>
    <t>30-0167 พท</t>
  </si>
  <si>
    <t>นายกมล ทวีวงศ์</t>
  </si>
  <si>
    <t>พท7/2556</t>
  </si>
  <si>
    <t>นายสมปอง ระมะโน</t>
  </si>
  <si>
    <t>ท4-พท-00046/59</t>
  </si>
  <si>
    <t>ทล.1069 กม.ที่ 2-3 สายบางมูลนาก-ดงเจริญ</t>
  </si>
  <si>
    <t>เนินมะกอก</t>
  </si>
  <si>
    <t>บางมูลนาก</t>
  </si>
  <si>
    <t>รถตู้เช่าหมายเลขทะเบียน 30-0136 พิจิตร เมื่อวิ่งมาถึงที่เกิดเหตุได้มีรถปิคอัพคันหมายเลข บห-1306 นครสวรรค์วิ่งข้ามเลนมาชนกัน</t>
  </si>
  <si>
    <t>30-0136 พจ</t>
  </si>
  <si>
    <t>นางสาวน้ำค้าง กลิ่นสุคนธ์</t>
  </si>
  <si>
    <t>พจ16/2558</t>
  </si>
  <si>
    <t>นายประสงค์ พึ่งสิทธิ์</t>
  </si>
  <si>
    <t>ท3-พจ-00106/57</t>
  </si>
  <si>
    <t>ถ.พหลโยธิน หลักกม.ที่ 945+900</t>
  </si>
  <si>
    <t>นางแล</t>
  </si>
  <si>
    <t>เชียงราย</t>
  </si>
  <si>
    <t xml:space="preserve">รถจักรยานยนต์ตัดหน้ารถบรรทุกหมายเลขทะเบียน 81-6905 เชียงราย จนเสียหลักข้ามเกาะกลางถนนไปชนกับรถตู้โดยสารไม่ประจำทาง หมายเลขทะเบียน 36-0031 เชียงใหม่ รถยนต์นั่งส่วนบุคคล หมายเลขทะเบียน ษท 8523 กรุงเทพมหานคร และรถบรรทุกส่วนบุคคลป้ายแดง หมายเลขทะเบียน ษท 8523 กรุงเทพมหานคร ที่กำลังขับตามกันมา </t>
  </si>
  <si>
    <t>36-0031 ชม</t>
  </si>
  <si>
    <t>นายจำลอง ชุมภู</t>
  </si>
  <si>
    <t xml:space="preserve"> ชม108/2558</t>
  </si>
  <si>
    <t>หจก.เชียงใหม่ไพบูลย์</t>
  </si>
  <si>
    <t>นายสองเมือง จามิตร</t>
  </si>
  <si>
    <t>บริเวณทางกลับรถ หน้า ม.ศิลปากร ถ.บายพาสชะอำ - ปราณบุรี</t>
  </si>
  <si>
    <t>รถตู้โดยสารไม่ประจำทาง หมายเลขทะเบียน 30-8313 ภูเก็ต เสียหลักลงข้างทาง เนื่องจากคนขับรถตู้หลับใน</t>
  </si>
  <si>
    <t>30-8313 ภก</t>
  </si>
  <si>
    <t>นางสาวเบญจมาศ นาวาพันธ์</t>
  </si>
  <si>
    <t>ภก673/2556</t>
  </si>
  <si>
    <t>นายธนวัฒน์ แสนสุภา</t>
  </si>
  <si>
    <t>ท3-ภก-00005/52</t>
  </si>
  <si>
    <t>บริเวณสวนสัตว์สงขลา ถ.สงขลา - นาทวี</t>
  </si>
  <si>
    <t>เขารูปช้าง</t>
  </si>
  <si>
    <t>รถบัสเช่าเหมา หมายเลขทะเบียน 30-1009 ปทุมธานี เบรกแตกไปชนท้ายรถยนต์ส่วนบุคคล หมายเลขทะเบียน ขธ-9395 สงขลา และแฉลบไปชนก้อนหินข้างทาง</t>
  </si>
  <si>
    <t>30-1009 ปท</t>
  </si>
  <si>
    <t>หจก.ดำรงค์กิจการท่องเที่ยว</t>
  </si>
  <si>
    <t>นายอรุณ อิปะมะแอน</t>
  </si>
  <si>
    <t>ท2-ปน-00040/57</t>
  </si>
  <si>
    <t>5,000 บาท</t>
  </si>
  <si>
    <t>เพชรเกษม กม.ที่ 182+800</t>
  </si>
  <si>
    <t>รถยนต์หมายเลขทะเบียนรถ บม 1942 ราชบุรี ได้ขับรถออกจากปั๊มลุงเท่งเข้าเลนกลาง ส่วนรถโดยสารหมายเลขทะเบียนรถ 33-4172 กรุงเทพฯ วิ่งมาทางเลนขวาสุดแล้วเปลี่ยนช่องจราจรจึงทำให้ชนท้ายรถยนต์คันดังกล่าว</t>
  </si>
  <si>
    <t>33-4172 กทม.</t>
  </si>
  <si>
    <t>บจ.บัสบันลือโลก</t>
  </si>
  <si>
    <t>กท716/2559</t>
  </si>
  <si>
    <t>นายรณกร วัดสว่าง</t>
  </si>
  <si>
    <t>ท2-ปข-00204/58</t>
  </si>
  <si>
    <t>สายเอเชีย หมายเลข 43 ใกล้สี่แยกนาหม่อม</t>
  </si>
  <si>
    <t>นาหม่อม</t>
  </si>
  <si>
    <t>รถบัสเช่าเหมา หมายเลขทะเบียน 32-4921 กรุงเทพฯ ขับอยู่ด้านหน้าและเบรคกะทันหัน ทำให้รถบัสเช่าเหมา หมายเลขทะเบียน 30-0287 ปัตตานี ที่ขับตามหลังมาพุ่งชนท้าย</t>
  </si>
  <si>
    <t>32-4921 กทม</t>
  </si>
  <si>
    <t>นายสำราญ อรุณวิง</t>
  </si>
  <si>
    <t>นายสุเทพ เหล่าสายเชื้อ</t>
  </si>
  <si>
    <t>นายซูลกีฟลี สะดี</t>
  </si>
  <si>
    <t>ท2-ปน-00049/54</t>
  </si>
  <si>
    <t>30-0287 ปน</t>
  </si>
  <si>
    <t>นายมะรง สมาแอ</t>
  </si>
  <si>
    <t>ปน40/2558</t>
  </si>
  <si>
    <t>นายอัสมี บินยูโซ๊ะ</t>
  </si>
  <si>
    <t>ท2-ปน-00163/58</t>
  </si>
  <si>
    <t>ถ.ปากชม (เลย) - สังคม (หนองคาย)</t>
  </si>
  <si>
    <t>ปากชม</t>
  </si>
  <si>
    <t>เลย</t>
  </si>
  <si>
    <t xml:space="preserve">รถโดยสารไม่ประจำทาง หมายเลข 30-0433 อุดรธานี วิ่งมาจนถึงจุดเกิดเหตุ ซึ่งเป็นสะพานและใกล้ทางโค้ง ทำให้รถเบรคไม่ทัน จึงชนกับรถกระบะบรรทุก หมายเลขทะเบียน บน 7354 เลย </t>
  </si>
  <si>
    <t>30-0433 อด</t>
  </si>
  <si>
    <t>นายสุริยัน แวงแก้ว</t>
  </si>
  <si>
    <t>อด 22/2556</t>
  </si>
  <si>
    <t>นายทัชชล ลีศิริกุล</t>
  </si>
  <si>
    <t>นายประดิษฐ์ นามอาษา</t>
  </si>
  <si>
    <t>ท2-อด-00463/58</t>
  </si>
  <si>
    <t>หน้า สขจ.เชียงใหม่แห่งที่ 2  ถ.เชียงใหม่-ฮอด</t>
  </si>
  <si>
    <t>แม่เหียะ</t>
  </si>
  <si>
    <t>เชียงใหม่</t>
  </si>
  <si>
    <t>รถโดยสาร หมายเลขทะเบียน 32-8288 กทม. วิ่งมาจากสี่แยกแอร์พอร์ต มุ่งหน้ามาแยกแม่เหียะ เลี้ยวขวาหน้าสำนักงานขนส่ง จ.เชียงใหม่ ส่วนรถจักรยานยนต์วิ่งทางตรงมาจากสี่แยกแม่เหียะ มุ่งหน้าไปแยกแอร์พอร์ต แล้วเบรคไม่ทันจึงเกิดการเฉี่ยวชนกัน</t>
  </si>
  <si>
    <t>32-8288 กทม.</t>
  </si>
  <si>
    <t>ท2-ปน-00144/36</t>
  </si>
  <si>
    <t>เพชรเกษม กม.ที่ 481-482 ใกล้ศาลกรมหลวงเขากล้วย</t>
  </si>
  <si>
    <t>หาดพันไกร</t>
  </si>
  <si>
    <t>ชุมพร</t>
  </si>
  <si>
    <t xml:space="preserve">รถเช่าเหมาคัน 30-0296 กรุงเทพฯ รับนักท่องเที่ยวต่างชาติ 46 คน เกิดเสียหลักพลิกตะแครงลงร่องกลางถนน </t>
  </si>
  <si>
    <t>30-0296 กทม</t>
  </si>
  <si>
    <t>หจก.ธีระทรานสปอร์ต</t>
  </si>
  <si>
    <t>สายดีลัง - วังเพลิง</t>
  </si>
  <si>
    <t>วังเพลิง</t>
  </si>
  <si>
    <t>พัฒนานิคม</t>
  </si>
  <si>
    <t>รถโดยสารไม่ประจำทางหมายเลขทะเบียน 30-0375 ลพบุรี เกิดเหตุเฉี่ยวชนรถจักรยานยนต์ยี่ห้อฮอนด้าสีดำไม่ติดแผ่นป้ายทะเบียน</t>
  </si>
  <si>
    <t>30-0375 ลบ</t>
  </si>
  <si>
    <t>หจก.ปราณีเซอร์วิส</t>
  </si>
  <si>
    <t>ลบ102/2557</t>
  </si>
  <si>
    <t>นายเสวก บุญมี</t>
  </si>
  <si>
    <t>ท2-ลบ-00094-39</t>
  </si>
  <si>
    <t>ม3ง</t>
  </si>
  <si>
    <t>ศักดิเดช</t>
  </si>
  <si>
    <t>สามแยกเมืองทอง</t>
  </si>
  <si>
    <t>รถบรรทุก หมายเลขทะเบียน 80-6448 ภูเก็ต วิ่งมาในถนน ซึ่งขณะนั้นเกิดฝนตก ถนนลื่น ทำให้เสียหลักตกไหล่ทาง และตัวรถหมุนข้ามช่องทางเดินรถไปชนเข้ากับรถบัสเช่าเหมา หมายเลขทะเบียน 30-9525 กรุงเทพมหานคร</t>
  </si>
  <si>
    <t>30-9525 กทม.</t>
  </si>
  <si>
    <t>บจ.ไทยมอร์นิ่งซันทัวร์</t>
  </si>
  <si>
    <t>กท1411/2558</t>
  </si>
  <si>
    <t>นายพีระศักดิ์ แสนคำ</t>
  </si>
  <si>
    <t>ท2-สฎ-00251/56</t>
  </si>
  <si>
    <t>หลัก กม.ที่ 661-666 (ขาเข้า)</t>
  </si>
  <si>
    <t>รถโดยสาร หมายเลขทะเบียน 15-7275 กรุงเทพฯ ชนกับรถกระบะหมายเลขทะเบียน บบ 7168 สุโขทัย เนื่องจากรถกระบะแซงไม่พ้น</t>
  </si>
  <si>
    <t>15-7275 กท.</t>
  </si>
  <si>
    <t>กรุงเทพฯ - เชียงใหม่ (ข)</t>
  </si>
  <si>
    <t>กท64/2552</t>
  </si>
  <si>
    <t>บจ.นครชัยแอร์</t>
  </si>
  <si>
    <t>ท2-ชม-00657/59</t>
  </si>
  <si>
    <t>ถ.ห้วยผึ้ง-กุฉินารายณ์</t>
  </si>
  <si>
    <t>บ้านมะนาว- บ้านเหล่าใหญ่</t>
  </si>
  <si>
    <t>กาฬสินธุ์</t>
  </si>
  <si>
    <t>รถตู้โดยสาร หมายเลขทะเบียน 10-8381 ขอนแก่น เสียหลักเนื่องจากทับเศษอ้อยของรถบรรทุกอ้อย</t>
  </si>
  <si>
    <t>10-8381 ขก.</t>
  </si>
  <si>
    <t>ขอนแก่น-มุกดาหาร</t>
  </si>
  <si>
    <t>บจ.สหมิตรภาพ (2512)</t>
  </si>
  <si>
    <t>กท9/2554</t>
  </si>
  <si>
    <t>นายณัฐพล ไชยเอนก</t>
  </si>
  <si>
    <t>ท2-กส-00116/59</t>
  </si>
  <si>
    <t>ถ.พหลโยธิน1 กม.425+ ขาล่องเข้า กทม. โค้งบ้านคลองเจริญ</t>
  </si>
  <si>
    <t>ท่าพุทธา</t>
  </si>
  <si>
    <t>คลองขลุง</t>
  </si>
  <si>
    <t>รถโดยสารหมายเลข 15-0387 เชียงใหม่ เสียหลักตกร่องกลางถนน เนื่องจากมีรถตู้แซงขวามา จึงหักหลบทำให้เสียหลัก</t>
  </si>
  <si>
    <t>15-0387 กทม.</t>
  </si>
  <si>
    <t>บจ.เทพสมบัติ</t>
  </si>
  <si>
    <t>นายเอกธนา มะลิทอง</t>
  </si>
  <si>
    <t>ท2-ชม-00864/53</t>
  </si>
  <si>
    <t>สุขุมวิท</t>
  </si>
  <si>
    <t>บ้านสวน</t>
  </si>
  <si>
    <t>รถเก๋งหมายเลขทะเบียน 1ณ-7093 กทม. วิ่งเร็วชนท้ายรถตู้โดยสาร หมายเลขทะเบียน 14-9903 กทม.</t>
  </si>
  <si>
    <t>14-9903 กทม.</t>
  </si>
  <si>
    <t>กรุงเทพฯ (จตุจักร) - บูรพาวิถี - ชลบุรี</t>
  </si>
  <si>
    <t>กท16/2559</t>
  </si>
  <si>
    <t>นายอภินันท์ ศกุนตนาคลาภ</t>
  </si>
  <si>
    <t>นายประจวบ บุญถนอม</t>
  </si>
  <si>
    <t>ท2-ชบ-01591/53</t>
  </si>
  <si>
    <t>ปากซอยติวานนท์ 7/2 ติวานนท์</t>
  </si>
  <si>
    <t>ตลาดขวัญ</t>
  </si>
  <si>
    <t>เมืองนนทบุรี</t>
  </si>
  <si>
    <t>นนทบุรี</t>
  </si>
  <si>
    <t>รถจักรยานยนต์หมายเลขทะเบียน 5 กจ 8566 กรุงเทพมหานครเสียหลักล้มลงในระยะกระชั้นชิดทำให้ รถโดยสาร หมายเลขทะเบียน 10-0513 ปทุมธานี ไม่สามารถหยุดรถได้ทันจึงชนรถคันดังกล่าว</t>
  </si>
  <si>
    <t>10-0513 ปท</t>
  </si>
  <si>
    <t>นนทบุรี - เสนา</t>
  </si>
  <si>
    <t>บจ.กิตติสุนทร</t>
  </si>
  <si>
    <t>กท60/2558</t>
  </si>
  <si>
    <t>นายสมยส กันยายิ้ม</t>
  </si>
  <si>
    <t>ท2-อน-00102/34</t>
  </si>
  <si>
    <t>ใบอนุญาตขับรถหมดอายุ</t>
  </si>
  <si>
    <t>หน้าไปรษณีย์ดอนเขือง ถ.นิตโย</t>
  </si>
  <si>
    <t>แวง</t>
  </si>
  <si>
    <t>สว่างแดนดิน</t>
  </si>
  <si>
    <t>สกลนคร</t>
  </si>
  <si>
    <t>รถโดยสาร หมายเลขทะเบียน 10-3380 สกลนคร เฉี่ยวชนกับรถจักรยานยนต์ หมายเลขทะเบียน กมข 0378 สกลนคร</t>
  </si>
  <si>
    <t>10-3380 สน</t>
  </si>
  <si>
    <t>อุดรธานี-สกลนคร</t>
  </si>
  <si>
    <t>บจ.อุดรสกลเดินรถ</t>
  </si>
  <si>
    <t>กท 4/2559</t>
  </si>
  <si>
    <t>นายเรืองเดช กองสุวรรณ์</t>
  </si>
  <si>
    <t>นายทองคำ จอมทอง</t>
  </si>
  <si>
    <t>ท3-สค-00249/57</t>
  </si>
  <si>
    <t>หมายเลข 129 ขาขึ้นแยกแก้ววรรณา</t>
  </si>
  <si>
    <t>นาจักร</t>
  </si>
  <si>
    <t>รถกระบะ หมายเลขทะเบียน ถถ 4151 กรุงเทพฯ ตัดหน้ารถทัวร์สายกรุงเทพฯ - เชียงราย หมายเลขทะเบียน 15-7308 กรุงเทพฯ</t>
  </si>
  <si>
    <t>15-7308 กทม.</t>
  </si>
  <si>
    <t>กรุงเทพฯ - เชียงราย</t>
  </si>
  <si>
    <t>กท34/2553</t>
  </si>
  <si>
    <t>นายสัณหณัฐ พุ่มจันมร์</t>
  </si>
  <si>
    <t>ท2-พล-00455/58</t>
  </si>
  <si>
    <t xml:space="preserve">เพชรเกษม </t>
  </si>
  <si>
    <t>หนองตาแต้ม</t>
  </si>
  <si>
    <t>ปราณบุรี</t>
  </si>
  <si>
    <t>ประจวบคีรีขันธ์</t>
  </si>
  <si>
    <t>รถโดยสารประจำทาง หมายเลขทะเบียน 15-1602 กรุงเทพฯ (ไม่มีผู้โดยสาร) กลับรถบริเวณจุดกลับรถ จึงเกิดเฉี่ยวชนกับรถกระบะบรรทุก 2 คัน</t>
  </si>
  <si>
    <t>15-1602 กทม.</t>
  </si>
  <si>
    <t>กรุงเทพฯ - ปราณบุรี</t>
  </si>
  <si>
    <t>กท34/2559</t>
  </si>
  <si>
    <t>นายอำนาจ เนียมรอด</t>
  </si>
  <si>
    <t>ท3-1พบ-00012/55</t>
  </si>
  <si>
    <t>หน้า รร.โกลเด้นซิตี้ ถ.สุขุมวิท</t>
  </si>
  <si>
    <t>ต.เนินพระ</t>
  </si>
  <si>
    <t>รถตู้โดยสาร หมายเลขทะเบียน 10-3086 ระยอง ขับมาถึงบริเวณหน้าโรงแรมโกลเด้นซิตี้ อ.เมือง จ.ระยอง ขณะเดียวกันได้มีรถจักรยานยนต์ หมายเลขทะเบียน ปมข 810 กรุงเทพฯ ขับมาด้วยความเร็วสูง และชนท้ายรถโดยสารคันดังกล่าว</t>
  </si>
  <si>
    <t>10-3086 ระยอง</t>
  </si>
  <si>
    <t>กรุงเทพฯ (จตุจักร) - บ้านฉาง - ระยอง</t>
  </si>
  <si>
    <t>กท19/2555</t>
  </si>
  <si>
    <t>นายเพลิงศักดิ์ สุวรรณชัยรบ</t>
  </si>
  <si>
    <t>ท2-สก-00084/57</t>
  </si>
  <si>
    <t>บริเวณใต้สะพานสีหมอก ถ.ขุนช้าง</t>
  </si>
  <si>
    <t>รั้วใหญ่</t>
  </si>
  <si>
    <t>รถโดยสารสองแถว หมายเลขทะเบียน 10-0656 สุพรรณบุรี หมวด 4 เส้นทางสายที่ 8205  สุพรรณบุรี-บ้านดอนกระเบื้อง วิ่งมาบริเวณใต้สะพาน และแซงรถรถจักรยานยนต์ เลขทะเบียน ขวล 109 สุพรรณ แต่มีรถอีกคันวิ่งสวนมาทางฝั่งตรงข้าม จึงหลักหลบจนไปเบียดรถจักรยานยนต์คันที่วิ่งอยู่เลนเดียวกันทางด้านซ้ายล้มลงเป็นเหตุให้ผู้ขับรถจักรยานยนต์เสียชีวิต</t>
  </si>
  <si>
    <t>10-0656 สพ</t>
  </si>
  <si>
    <t>สุพรรณบุรี - บ้านดอนกระเบื้อง</t>
  </si>
  <si>
    <t>สหกรณ์บริการเดินรถสุพรรณบุรี จำกัด</t>
  </si>
  <si>
    <t>สพ3/2554</t>
  </si>
  <si>
    <t>นายพิทักษ์ เทียนปัญจะ</t>
  </si>
  <si>
    <t>ท2-สพ-539/39</t>
  </si>
  <si>
    <t>ทล.4 (ขาขึ้น)</t>
  </si>
  <si>
    <t>บ้านทุ่งมะเม่า</t>
  </si>
  <si>
    <t>รถตู้โดยสาร หมายเลขทะเบียน 10-1158 ชุมพร เส้นทาง 426 ประจวบฯ - ชุมพร วิ่งมาถึงจุดเกิดเหตุ แล้วมีสุนัขตัดหน้ารถ ทำให้เสียหลักตกลงเกาะกลางชนกับต้นไม้บริเวณเกาะกลาง</t>
  </si>
  <si>
    <t>10-1158 ชพ</t>
  </si>
  <si>
    <t>ประจวบคีรีขันธ์ - ชุมพร</t>
  </si>
  <si>
    <t>กท93/2554</t>
  </si>
  <si>
    <t>นายบุญเลิศ บรรลุ</t>
  </si>
  <si>
    <t>นายกิตติศักดิ์ ฤทธิ์สุข</t>
  </si>
  <si>
    <t>ท2-ปข-00171/55</t>
  </si>
  <si>
    <t>หน้า บขส. ช่วง ถ.201 ชัยภูมิ - สีคิ้ว หลัก กม.ที่118</t>
  </si>
  <si>
    <t>ชัยภูมิ</t>
  </si>
  <si>
    <t>รถโดยสารสาธารณะ หมายเลขทะเบียน 12-3444 กรุงเทพฯ วิ่งมาถึงจุดเกิดเหตุ แล้วมีรถยนต์หมายเลขทะเบียน ธย-1288 กรุงเทพฯ เสียหลักพุ่งชนรถโดยสารอย่างแรง</t>
  </si>
  <si>
    <t>12-3444 กท</t>
  </si>
  <si>
    <t>กรุงเทพฯ - บุณฑริก</t>
  </si>
  <si>
    <t>กท21/2559</t>
  </si>
  <si>
    <t>นายโชคชัย แสนตระกูล</t>
  </si>
  <si>
    <t>ท2-1ชย-00307/36</t>
  </si>
  <si>
    <t>สมุทรปราการ</t>
  </si>
  <si>
    <t>รถจักรยานยนต์หมายเลขทะเบียน 4กท3375 กทม.ขับชนท้ายรถประจำทาง ขสมก. หมายเลขทะเบียน 11-8299 กทม.</t>
  </si>
  <si>
    <t>11-8299 กท</t>
  </si>
  <si>
    <t>ท่าเรือคลองเตย-กรมที่ดิน</t>
  </si>
  <si>
    <t>ขสมก.</t>
  </si>
  <si>
    <t>กท44/2533</t>
  </si>
  <si>
    <t>นายณรงค์ศักดิ์ เจริญสุข</t>
  </si>
  <si>
    <t>ท2-กท-00752/56</t>
  </si>
  <si>
    <t>ทล.2 ถ.มิตรภาพขาเข้านครราชสีมา หลักกม.ที่ 107-500</t>
  </si>
  <si>
    <t>มะเกลือใหม่</t>
  </si>
  <si>
    <t>สูงเนิน</t>
  </si>
  <si>
    <t>รถโดยสารหมายเลขทะเบียน 10-0829 มุกดาหาร วิ่งมาถึงจุดเกิดเหตุ แล้วมีรถพ่วงไม่ทราบหมายเลขทะเบียนแซงซ้ายขึ้นมาเบียด ทำให้รถโดยสารคันดังกล่าวเสียหลักปีนขึ้นเกาะกลางถนนชนกับต้นไม้</t>
  </si>
  <si>
    <t>10-0829 มห</t>
  </si>
  <si>
    <t>กรุงเทพฯ - มุกดาหาร, กรุงเทพฯ - กุฉินารายณ์, กรุงเทพฯ - ร้องคำ - กุฉินารายณ์, กรุงเทพฯ - นาคู</t>
  </si>
  <si>
    <t>กท12/2558</t>
  </si>
  <si>
    <t>นายปรีชา น้อยไทย</t>
  </si>
  <si>
    <t>นายสันติ ผาสุก</t>
  </si>
  <si>
    <t>ท3-สห-00090/52</t>
  </si>
  <si>
    <t>ทล.2354 ซับใหญ่ - หนองบัวระเหว หลัก กม.ที่ 4-5</t>
  </si>
  <si>
    <t>โสกปลาดุก</t>
  </si>
  <si>
    <t>หนองบัวระเหว</t>
  </si>
  <si>
    <t>รถโดยสาร หมายเลขทะเบียน 10-2426 ชัยภูมิ ยางล้อหลังระเบิดจนเสียหลักลงข้างทางชนชายคาบ้านเลขที่ 259 ม. ต.โสนปลาดุก และเฉี่ยวชนรถยนต์หมายเลขทะเบียน บต 916 ชัยภูมิ ซึ่งจอดอยู่หน้าบ้านหลังดังกล่าว</t>
  </si>
  <si>
    <t>10-426 ชย</t>
  </si>
  <si>
    <t>กรุงเทพฯ - เทพสถิต - ชัยภูมิ</t>
  </si>
  <si>
    <t>กท6/2555</t>
  </si>
  <si>
    <t>บจ.ชัยภูมิทัวร์</t>
  </si>
  <si>
    <t>นายสถิต ภารวงษ์</t>
  </si>
  <si>
    <t>ท2-ชย-00056/58</t>
  </si>
  <si>
    <t>สุขุมวิทฝั่งขาเข้า กทม. (แยกสัญญาณไฟเลี่ยงหนองมน)</t>
  </si>
  <si>
    <t>แสนสุข</t>
  </si>
  <si>
    <t>รถโดยสารประจำทาง หมายเลขทะเบียน 10-3917 ชลบุรี ขับมาด้วยความเร็ว แล้วชนท้ายรถยนต์นั่งส่วนบุคคล หมายเลขทะเบียน สม-20 กทม. ที่จอดรอสัญญาณไฟอยู่ด้านหน้า</t>
  </si>
  <si>
    <t>10-3917 ชบ</t>
  </si>
  <si>
    <t>กรุงเทพฯ (จตุจักร) - แหลมฉบัง (ข)</t>
  </si>
  <si>
    <t>กท1/2557</t>
  </si>
  <si>
    <t>บจ.ศรีราชาทัวร์</t>
  </si>
  <si>
    <t>นายไวพจน์ ศรีปานเงิน</t>
  </si>
  <si>
    <t>ท2-ชบ-00227/60</t>
  </si>
  <si>
    <t xml:space="preserve">สุระนารายณ์ หลักกม.ที่ 207 - 208  </t>
  </si>
  <si>
    <t>โคกสำโรง</t>
  </si>
  <si>
    <t xml:space="preserve">รถไถได้ประสบอุบัติเหตุชนท้ายรถเก๋ง หมายเลขทะเบียน ฏพ 6626 กทม. จนเสียหลักไถลออกมาจนถึงกลางเลนถนน เป็นจังหวะเดียวกับที่รถโดยสาร หมายเลขทะเบียน 10-6211 นครราชสีมา ขับมาพอดีจึงพุ่งชนรถไถอย่างแรงจนขาดเป็นสองท่อน </t>
  </si>
  <si>
    <t>10-6211 นม</t>
  </si>
  <si>
    <t>เชียงใหม่ - นครราชสีมา</t>
  </si>
  <si>
    <t>บจ.นครชัยทัวร์</t>
  </si>
  <si>
    <t>กท65/2555</t>
  </si>
  <si>
    <t>นายพงษ์ศักดิ์ จันสนิท</t>
  </si>
  <si>
    <t xml:space="preserve">โค้งบ้านผังตัวอย่าง </t>
  </si>
  <si>
    <t>ควนกาหลง</t>
  </si>
  <si>
    <t>สตูล</t>
  </si>
  <si>
    <t>รถโดยสารหมายเลขทะเบียน 10-1173 สตูล เสียหลักพลิกคว่ำลงข้างทาง</t>
  </si>
  <si>
    <t>10-1173 สต</t>
  </si>
  <si>
    <t>หาดใหญ่ - บ้านปากบารา</t>
  </si>
  <si>
    <t>บจ.สตูลขนส่ง (2513) จำกัด</t>
  </si>
  <si>
    <t>กท81/2555</t>
  </si>
  <si>
    <t>นายไพทูรย์ คงหมัด</t>
  </si>
  <si>
    <t>ท2-พช-00073/58</t>
  </si>
  <si>
    <t>รังสิต - นครนายก (ขาเข้า)</t>
  </si>
  <si>
    <t>รังสิต</t>
  </si>
  <si>
    <t>ปทุมธานี</t>
  </si>
  <si>
    <t>รถจักรยานยนต์ หมายเลขทะเบียน กตพ - 0388 ปทุมธานี ขับรถมาด้วยความเร็วและเฉี่ยวชนท้ายรถตู้โดยสาร หมายเลขทะเบียน 10-2023 ปทุมธานี</t>
  </si>
  <si>
    <t>10-2023 ปท</t>
  </si>
  <si>
    <t>รังสิต - คลองสิบเอ็ด (หมู่บ้านกรีนการ์เด้นโฮม)</t>
  </si>
  <si>
    <t>บจ.ธัญบุรีขนส่ง</t>
  </si>
  <si>
    <t>ปท3/2556</t>
  </si>
  <si>
    <t>นายเฉลิมชาติ เอมสะอาด</t>
  </si>
  <si>
    <t>ท2-ปท-00832/59</t>
  </si>
  <si>
    <t>พหลโยธิน ขาล่อง</t>
  </si>
  <si>
    <t>บ้านร้อง</t>
  </si>
  <si>
    <t>งาว</t>
  </si>
  <si>
    <t>รถบัสโดยสารของบริษัท นครชัยทัวร์ หมายเลขทะเบียน 10-8161 นครราชสีมา เกิดเฉี่ยวชนกับ อพปร. ขณะปฏิบัติหน้าที่จราจรในพิธีฌาปณกิจศพในหมู่บ้าน</t>
  </si>
  <si>
    <t>10-8161 นม</t>
  </si>
  <si>
    <t>นครราชสีมา - แม่สาย</t>
  </si>
  <si>
    <t>กท86/2555</t>
  </si>
  <si>
    <t>นายสุข ลวงสวาท</t>
  </si>
  <si>
    <t>ท3-นม-00037/53</t>
  </si>
  <si>
    <t>ถ.321 (มาลัยแมน)</t>
  </si>
  <si>
    <t>รถตู้โดยสาร หมายเลขทะเบียน 10-2881 สุพรรณบุรี ขับมาถึงจุดเกิดเหตุ ได้มีรถยนต์ส่วนบุคคล หมายเลขทะเบียน ฎฎ 8656 กรุงเทพมหานคร กลับรถตัดหน้าในระยะกระชั้นชิด จึงทำให้เกิดการเฉี่ยวชนกัน</t>
  </si>
  <si>
    <t>10-2881 สพ</t>
  </si>
  <si>
    <t>กรุงเทพฯ - บางบัวทอง - ด่านช้าง</t>
  </si>
  <si>
    <t>กท7/2556</t>
  </si>
  <si>
    <t>นายตระกูลพันธุ์ พงษ์พานิช</t>
  </si>
  <si>
    <t>ท2-260/58</t>
  </si>
  <si>
    <t>สวรรค์วิถี</t>
  </si>
  <si>
    <t>นครสวรรค์ตก</t>
  </si>
  <si>
    <t>นครสวรรค์</t>
  </si>
  <si>
    <t>รถจักรยานยนต์หมายเลขทะเบียน 1กก-8578 พะเยา เกิดอุบัติเหตุล้มเสียหลัก ทำให้คนขับกระเด็นเข้าไปอยู่ใต้ท้องรถโดยสารประจำทาง หมายเลขทะเบียน 10-3486 นครสวรรค์ ซึ่งกำลังวิ่งอยู่และได้ทับคนขับรถจักรยานยนต์เสียชีวิต</t>
  </si>
  <si>
    <t>10-3486 นว</t>
  </si>
  <si>
    <t>นครสวรรค์ - หนองฉาง</t>
  </si>
  <si>
    <t>บจ.โกรกพระเดินรถ</t>
  </si>
  <si>
    <t>กท54/2553</t>
  </si>
  <si>
    <t>นายวิสา วิตรสุขุมาลย์</t>
  </si>
  <si>
    <t>ท2-นว-00326/46</t>
  </si>
  <si>
    <t>สาย 3263 (สุพรรณบุรี - อยุธยา) ช่วงเสนา-สาลี</t>
  </si>
  <si>
    <t>สาลี</t>
  </si>
  <si>
    <t>บางปลาม้า</t>
  </si>
  <si>
    <t>คนขับรถตู้โดยสาร หมายเลขทะเบียน 15 - 8156 กรุงเทพมหานคร เกิดอาการหลับในขณะขับรถ จึงเป็นเหตุให้ขับรถชนท้ายรถบรรทุก หมายเลขทะเบียน 71-5710 นครปฐม ทำให้คนขับรถตู้เสียชีวิตทันทีในที่เกิดเหตุ</t>
  </si>
  <si>
    <t>15-8156 กท.</t>
  </si>
  <si>
    <t>กรุงเทพฯ - พระนครศรีอยุธยา</t>
  </si>
  <si>
    <t>กท5/2559</t>
  </si>
  <si>
    <t>นางผ่องพรรณ อินชูรัญ</t>
  </si>
  <si>
    <t>นายชูชัย โชคเกิด</t>
  </si>
  <si>
    <t>ท2-นบ-00503/33</t>
  </si>
  <si>
    <t>มาบตาพุด</t>
  </si>
  <si>
    <t>รถโดยสารประจำทาง หมายเลขทะเบียน 10-7506 ขอนแก่น จอดอยู่บริเวณไหล่ทาง ขณะนั้นมีรถจักรยานยนต์ หมายเลขทะเบียน 1 กธ 4562 ระยอง ขับมาด้วยความเร็ว และเมื่อมาถึงที่เกิดเหตุได้ขับแซงรถโดยสารคันดังกล่าว แต่ไม่พ้นจึงชนท้ายรถโดยสาร</t>
  </si>
  <si>
    <t>10-7506 ขก</t>
  </si>
  <si>
    <t>นครพนม - ระยอง</t>
  </si>
  <si>
    <t>ม.1 (ข)</t>
  </si>
  <si>
    <t>บจ.ขอนแก่นชาญเทรดดิ้ง</t>
  </si>
  <si>
    <t>กท3/2558</t>
  </si>
  <si>
    <t>หมู่บ้านหนองจิก ถ.เพชรเกษม</t>
  </si>
  <si>
    <t>หนองปรง</t>
  </si>
  <si>
    <t>เขาย้อย</t>
  </si>
  <si>
    <t>รถโดยสารประจำทาง หมายเลขทะเบียน 15-5614 กรุงเทพฯ ขับเฉี่ยวชนต้นไม้ข้างทาง</t>
  </si>
  <si>
    <t>15-5614 กทม.</t>
  </si>
  <si>
    <t>กรุงเทพฯ - สตูล</t>
  </si>
  <si>
    <t>กท59/2559</t>
  </si>
  <si>
    <t>นายอนุสรณ์ มากสุดปาน</t>
  </si>
  <si>
    <t>ท2-กท-01564/58</t>
  </si>
  <si>
    <t>ถ.นาทวี - บ้านประกอบ</t>
  </si>
  <si>
    <t>นาทวี</t>
  </si>
  <si>
    <t>รถยนต์ หมายเลขทะเบียน กว - 6265 สงขลา เลี้ยวตัดหน้ากระชั้นชิดรถตู้โดยสารประจำทาง 10 - 4779 สงขลา จึงเบรคไม่อยู่ชนกับรถยนต์คันดังกล่าว</t>
  </si>
  <si>
    <t>10 - 4779 สข</t>
  </si>
  <si>
    <t>ยะลา - แม่ลาน - สงขลา</t>
  </si>
  <si>
    <t>บจ.ศรีรุ่งโรจน์ขนส่ง</t>
  </si>
  <si>
    <t>กท42/2559</t>
  </si>
  <si>
    <t>นายฮาบือเสาะ ลาเต๊ะ</t>
  </si>
  <si>
    <t>ท2-ยล-00548/54</t>
  </si>
  <si>
    <t>ถ.มิตรภาพ ขาเข้า กทม. กม.ที่ 98 - 99</t>
  </si>
  <si>
    <t xml:space="preserve">รถร่วมบริษัท บ้านช้างเผือกทัวร์ คันหมายเลข ม.1 (ข) / 21 - 239 ทะเบียน   10 – 8821  นม  วิ่งระหว่าง  กรุงเทพฯ – นครราชสีมา  ได้เกิดอุบัติเหตุมีรถกระบะ  ทะเบียน  1 ฒย 3677  กทม. ข้ามเกาะกลางถนนมาชนรถโดยสารคันดังกล่าว ทำให้รถโดยสารเสียหลักชนท้ายรถบรรทุกพ่วง 18 ล้อ ทะเบียน  88-6159  นครราชสีมา  ตัวพ่วง  ทะเบียน  86-7066 นครราชสีมา  เนื่องจากฝนตกถนนลื่น  </t>
  </si>
  <si>
    <t>10-8821 นม</t>
  </si>
  <si>
    <t>กรุงเทพฯ - นครราชสีมา</t>
  </si>
  <si>
    <t>กท74/2559</t>
  </si>
  <si>
    <t>นายธงชัย ทองแสงสุข</t>
  </si>
  <si>
    <t>นายรังสรรค์  พลวิเศษ</t>
  </si>
  <si>
    <t>ท2-นม-00237/58</t>
  </si>
  <si>
    <t>แจ้งสนิท</t>
  </si>
  <si>
    <t>อุบลราชธานี</t>
  </si>
  <si>
    <t>รถตู้โดยสารประจำทางหมายเลขทะเบียน 10-1885 ยโสธร ขับเฉี่ยวชนกับรถจักรยานยนต์ หมายเลขทะเบียน ขษข - 332 อุบลราชธานี</t>
  </si>
  <si>
    <t>10-1885 ยส</t>
  </si>
  <si>
    <t>อุบลราชธานี - เลิงนกทา</t>
  </si>
  <si>
    <t>บจ.เทพพิทักษ์เดินรถ</t>
  </si>
  <si>
    <t>กท18/2555</t>
  </si>
  <si>
    <t>นายสุวินชัย สีวะกุล</t>
  </si>
  <si>
    <t>ท2-ยส-00088/57</t>
  </si>
  <si>
    <t>ทล.12 ตอนไชโย-สิงห์ใต้ กม.80+600 ใต้แยกปากบางข้าเข้ากทม.</t>
  </si>
  <si>
    <t>สิงห์บุรี</t>
  </si>
  <si>
    <t>รถตู้โดยสารประจำทางหมายเลขทะเบียน 14-9521 กทม. ขับมาด้วยความเร็วเกิดเสียหลักตกลงข้างทาง</t>
  </si>
  <si>
    <t>14-9521 กทม.</t>
  </si>
  <si>
    <t>กรุงเทฯ - บ้านหมี่ - หนองม่วง</t>
  </si>
  <si>
    <t>กท33/2553</t>
  </si>
  <si>
    <t>นายลภัส มาสถิตย์</t>
  </si>
  <si>
    <t>ท2-นบ-01278/58</t>
  </si>
  <si>
    <t>ทล.226 กม.ที่ 100 - 101 (นครราชสีมา - บุรีรัมย์</t>
  </si>
  <si>
    <t>ทะเมนชัย</t>
  </si>
  <si>
    <t>ลำปลายมาศ</t>
  </si>
  <si>
    <t>บุรีรัมย์</t>
  </si>
  <si>
    <t>รถโดยสารประจำทางหมายเลขทะเบียน 10-1238 นครราชสีมา ขับรถมุ่งหน้าไป จ.นครราชสีมา พอมาถึงโค้งบ้านหนองบัวโคก ได้มีรถยนต์นั่งส่วนบุคคลหมายเลขทะเบียน ขับสวนทางมาด้วยความเร็วแล้วเสียหลักหลุดโค้งข้ามเลนมาชนประสานงากัน</t>
  </si>
  <si>
    <t>10-1238 นม</t>
  </si>
  <si>
    <t>นครราชสีมา - ห้วยแถลง - สุรินทร์</t>
  </si>
  <si>
    <t>บจ.ศรีมงคลขนส่ง</t>
  </si>
  <si>
    <t>กท85/2555</t>
  </si>
  <si>
    <t>นางลิ้ม เรืองคง</t>
  </si>
  <si>
    <t>นายณัฐพงษ์  โถคามี</t>
  </si>
  <si>
    <t>ท2-บร-367/2559</t>
  </si>
  <si>
    <t>หน้า ร.ร.บ้านแก้ว  ถ.รักศักดิ์ชมูล</t>
  </si>
  <si>
    <t>ท่าช้าง</t>
  </si>
  <si>
    <t>จันทบุรี</t>
  </si>
  <si>
    <t>ผู้ขับรถจักรยานยนต์ หมายเลขทะเบียน 1กฎ-1936 บุรีรัมย์ ขับมาด้วยความเร็วและชนเข้าบริเวณด้านขวาของรถโดยสารประจำทาง หมายเลขทะเบียน 13-0951 กทม.</t>
  </si>
  <si>
    <t>13-0951 กท</t>
  </si>
  <si>
    <t>แสมดำ-สถานีรถไฟฟ้ามักกะสัน</t>
  </si>
  <si>
    <t>กท28/2554</t>
  </si>
  <si>
    <t>นายสำรวม กลิ่นชื่น</t>
  </si>
  <si>
    <t>ท2-สป-00046/39</t>
  </si>
  <si>
    <t>ถ.พหลโยธิน ตรงข้ามไทวัสดุ</t>
  </si>
  <si>
    <t>คลองหนึ่ง</t>
  </si>
  <si>
    <t>คลองหลวง</t>
  </si>
  <si>
    <t>รถบัสโดยสาร หมายเลขทะเบียน 10-2535 ชัยภูมิ เกิดอุบัติเหตุเสียหลักพลิกตะแคงตกร่องกลางถนน สาเหตุเนื่องจากฝนตกถนนลื่นและหลักหลบรถกระบะหมายเลขทะเบียน ฒภ 3505 กรุงเทพฯ ที่เสียหลักชนแท่นแบริเออร์</t>
  </si>
  <si>
    <t>10-2535 ชย</t>
  </si>
  <si>
    <t>กรุงเทพฯ - ชัยภูมิ</t>
  </si>
  <si>
    <t>กท27/2559</t>
  </si>
  <si>
    <t xml:space="preserve">ถ.340 สุพรรณบุรี - ชัยนาท กม.ที่109 </t>
  </si>
  <si>
    <t>สามชุก</t>
  </si>
  <si>
    <t>รถตู้โดยสารหมายเลขทะเบียน 10-2715 สุพรรณบุรี เสียหลักชนต้นไม้ข้างทางจนไฟลุกไหม้รถ ทำให้พนักงานขับรถเสียชีวิตภายในรถ</t>
  </si>
  <si>
    <t>10-2715 สพ</t>
  </si>
  <si>
    <t>กรุงเทพฯ - บางบัวทอง - ท่าช้าง</t>
  </si>
  <si>
    <t>กท6/2557</t>
  </si>
  <si>
    <t>นายธนพล วรารุ่งรัตนา</t>
  </si>
  <si>
    <t>ท3-103/59</t>
  </si>
  <si>
    <t>บริเวณ (ขาเข้า)</t>
  </si>
  <si>
    <t>ทับสะแก</t>
  </si>
  <si>
    <t>รถโดยสารประจำทาง หมายเลขทะเบียน 15-1841 กรุงเทพฯ ถูกรถยนต์นั่งส่วนบุคคล หมายเลขทะเบียน กก 4126 ประจวบคีรีขันธ์ ชนท้ายขณะจอดอยู่หน้าปั๊ม ปตท.เอ็นจีวี ทำให้ผู้ขับรถยนต์และผู้ติดตามบาดเจ็บ 2 คน</t>
  </si>
  <si>
    <t>15-1841 กท</t>
  </si>
  <si>
    <t>กรุงเทพฯ - ดอนสัก - เกาะสมุย</t>
  </si>
  <si>
    <t>กท29/2553</t>
  </si>
  <si>
    <t>นายวินัย นาวาผล</t>
  </si>
  <si>
    <t>ท2-กท-00230/46</t>
  </si>
  <si>
    <t>บริเวณใต้สะพานกลับรถคลังสินค้า เยื้องสำนักงานเขตดอนเมือง</t>
  </si>
  <si>
    <t>กรุงเทพฯ</t>
  </si>
  <si>
    <t xml:space="preserve">รถตู้โดยสารประจำทางหมายเลขทะเบียน 14-5552 กรุงเทพฯ เสียหลักลงไปในคูน้ำและพลิกคว่ำ สันนิษฐานเบื้องต้นเนื่องจากฝนตกถนนลื่น </t>
  </si>
  <si>
    <t>14-5552 กทม.</t>
  </si>
  <si>
    <t>ต.63</t>
  </si>
  <si>
    <t>รังสิต-การเคหะบางพลี (ทางด่วน)</t>
  </si>
  <si>
    <t>กท64/2556</t>
  </si>
  <si>
    <t>นายทองสุข แสงเหลี้ยม</t>
  </si>
  <si>
    <t>ท2-กท-02453/52</t>
  </si>
  <si>
    <t xml:space="preserve">ถ.ตรัง-สิเกา กม.109 ม.4 </t>
  </si>
  <si>
    <t>สิเกา</t>
  </si>
  <si>
    <t>ตรัง</t>
  </si>
  <si>
    <t>รถตู้โดยสารหมายเลขทะเบียน 10-1873 ตรังขับมา ในขณะนั้นมีรถจักรยานยนต์ หมายเลขทะเบียน ขกก-0041 ตรัง ขับสวนทางมาเกิดเสียหลักเข้ามาเฉี่ยวชนรถตู้คันดังกล่าว ทำให้ผู้ขับขี่รถจักรยานยนต์และผู้นั่งซ้อนเสียชีวิต 2 ราย</t>
  </si>
  <si>
    <t>10-1873 ตง</t>
  </si>
  <si>
    <t>กระบี่-ตรัง</t>
  </si>
  <si>
    <t>หจก.เที่ยงธรรมพูนผล</t>
  </si>
  <si>
    <t>กท9/2553</t>
  </si>
  <si>
    <t>นายสายัณห์ ไทรงาม</t>
  </si>
  <si>
    <t>ท2-ตง-00291/53</t>
  </si>
  <si>
    <t>สี่แยกบ้านหนองน้ำใส</t>
  </si>
  <si>
    <t>หนองผักแว่น</t>
  </si>
  <si>
    <t>ท่าหลวง</t>
  </si>
  <si>
    <t>รถยนต์เก๋ง หมายเลขทะเบียน 4กม-7022 กทม.ชนกับรถโดยสารนครชัยทัวร์ หมายเลขทะเบียน 10-7312 นครราชสีมา</t>
  </si>
  <si>
    <t>10-7312 นม</t>
  </si>
  <si>
    <t>นายสมศักดิ์ จันทร์ดี</t>
  </si>
  <si>
    <t>ท2-ฉช-00055/36</t>
  </si>
  <si>
    <t>ไมระบุ</t>
  </si>
  <si>
    <t>ทล.2 (ถ.มิตรภาพ)</t>
  </si>
  <si>
    <t xml:space="preserve">รถกระบะบรรทุก หมายเลขทะเบียน ผษ 9003 นครราชสีมา ขับรถย้อนศรชนกับรถตู้โดยสารประจำทาง หมายเลขทะเบียน 15-1216 กรุงเทพมหานคร </t>
  </si>
  <si>
    <t>15-1216 กท</t>
  </si>
  <si>
    <t>นายเอกภูวเดช อินทร์บุญมา</t>
  </si>
  <si>
    <t>นายสุรชิน คะแนนกลาง</t>
  </si>
  <si>
    <t>ท2-นม-00025/60</t>
  </si>
  <si>
    <t>อุดมทรัพย์</t>
  </si>
  <si>
    <t>วังน้ำเขียว</t>
  </si>
  <si>
    <t>รถโดยสารประจำทาง หมายเลขทะเบียน 10-4963 นครราชสีมา เสียหลักลงไหล่ทาง</t>
  </si>
  <si>
    <t>10-4963 นม</t>
  </si>
  <si>
    <t>นครราชสีมา - ระยอง</t>
  </si>
  <si>
    <t>บจ.วิศวกรเสนา</t>
  </si>
  <si>
    <t>กท28/2558</t>
  </si>
  <si>
    <t>นางสมศรี หอมสันทัด</t>
  </si>
  <si>
    <t>นายเทพฤทธิ์ ศรีทน</t>
  </si>
  <si>
    <t>ท2-นม-00766/58</t>
  </si>
  <si>
    <t>สายบ้านเทพประทับไปบ้านนาบอน</t>
  </si>
  <si>
    <t>นางิ้ว</t>
  </si>
  <si>
    <t>สังคม</t>
  </si>
  <si>
    <t>หนองคาย</t>
  </si>
  <si>
    <t>รถโดยสารประจำทาง หมายเลขทะเบียน 10-8023 ขอนแก่น และรถกระบะบรรทุก ทะเบียน บน 2844 กาฬสินธุ์ ได้ขับมาถึงจุดเกิดเหตุ ซึ่งสภาพถนนเป็นทางแคบและโค้ง ทำให้รถยนต์ทั้งสองคันพุ่งชนประสานงากันอย่างแรง จนเสียหลักตกลงข้างทาง</t>
  </si>
  <si>
    <t>10-8023 ขก</t>
  </si>
  <si>
    <t>กรุงเทพฯ - ศรีเชียงใหม่</t>
  </si>
  <si>
    <t>กท23/2554</t>
  </si>
  <si>
    <t>นายอรรถพล หัสดียศ</t>
  </si>
  <si>
    <t>ท2-อด-00175/59</t>
  </si>
  <si>
    <t>หมายเลข 11 ขาล่อง กม.ที่ 382+200 บริเวณบ้านปางเคาะ</t>
  </si>
  <si>
    <t>ไทรย้อย</t>
  </si>
  <si>
    <t>เด่นชัย</t>
  </si>
  <si>
    <t>รถโดยสารคันหมายเลขทะเบียน 10-3360 เชียงใหม่ ขับแซงรถบรรทุก(ท้ายลาด) หมายเลขทะเบียน 81-4288 แพร่ แต่แซงไม่พ้นและมีรถบรรทุกอีกฝั่งถนนวิ่งสวนมา ทำให้รถโดยสารหักหลบเข้ามาชนท้ายรถบรรทุกคันดังกล่าว มีผู้บาดเจ็บ 20 คน</t>
  </si>
  <si>
    <t>10-3360 ชม</t>
  </si>
  <si>
    <t>เชียงใหม่ - ทุ่งช้าง</t>
  </si>
  <si>
    <t>บจ.ไทยพัฒนกิจขนส่ง</t>
  </si>
  <si>
    <t>กท7/2559</t>
  </si>
  <si>
    <t>บจ.ชัยพัฒนาขนส่งเชียงใหม่</t>
  </si>
  <si>
    <t>นายรัตน์ จันทร์กมล</t>
  </si>
  <si>
    <t>ท2-นน-00733/54</t>
  </si>
  <si>
    <t>สาย 3486 บ้านกุดเตย - บ้านใหม่ไทยถาวร</t>
  </si>
  <si>
    <t>รถหกล้อบรรทุกน้ำดื่ม หมายเลขทะเบียน 81-3810 สระแก้ว เสียหลักพุ่งข้ามเลนมาชนกับรถบัสโดยสารหมายเลขทะเบียน 10-8466 นครราชสีมา ทำให้มีผู้บาดเจ็บรวม 17 คน สาเหตุคาดว่าเกิดจากฝนตกถนนลื่น</t>
  </si>
  <si>
    <t>10-8466 นม</t>
  </si>
  <si>
    <t>นครราชสีมา - ตลาดโรงเกลือ</t>
  </si>
  <si>
    <t>บจ.นครอรัญขนส่ง</t>
  </si>
  <si>
    <t>กท8/2556</t>
  </si>
  <si>
    <t>นายกฤชกร ตังอนุสรณ์สุข</t>
  </si>
  <si>
    <t>นายสมศักดิ์ ปรุงกระโทก</t>
  </si>
  <si>
    <t>ท2-นม-00369/35</t>
  </si>
  <si>
    <t>บริเวณปั๊ม ปตท.พิมาย ถ.สายพิมาย - ตลาดแค กม.ที่ 7</t>
  </si>
  <si>
    <t>พิมาย</t>
  </si>
  <si>
    <t>รถกระบะบรรทุกหมายเลขทะเบียน ขก 3748 นครราชสีมา เลี้ยวตัดหน้ารถโดยสารหมายเลขทะเบียน 10-4441 ร้อยเอ็ด ทำให้รถโดยสารเบรคไม่อยู่และเสียหลักตกลงข้างทาง ทำให้มีผู้บาดเจ็บ 23 ราย</t>
  </si>
  <si>
    <t>10-4441 รอ</t>
  </si>
  <si>
    <t>กรุงเทพฯ - โพนทราย</t>
  </si>
  <si>
    <t>กท24/2554</t>
  </si>
  <si>
    <t>บจ.สหพันธ์ร้อยเอ็ดทัวร์</t>
  </si>
  <si>
    <t>นายวินิจ มุนนท์</t>
  </si>
  <si>
    <t>ท2-สค-00791/58</t>
  </si>
  <si>
    <t xml:space="preserve">ทล.410 สายยะลา - เบตง </t>
  </si>
  <si>
    <t>บุดี</t>
  </si>
  <si>
    <t>ยะลา</t>
  </si>
  <si>
    <t>รถบรรทุกไม่ประจำทาง หมายเลขทะเบียน 70-1856 ปัตตานี(ลากจูง) และ 70-1857 ปัตตานี (กึ่งพ่วง) วิ่งมาถึงบริเวณสามแยกบ้านปารามีแตและกำลังจะเลี้ยวขวาไป อ.เบตง ขณะนั้นได้มีรถตู้โดยสารประจำทาง หมายเลขทะเบียน 10-5362 สงขลา วิ่งมาทางตรงผ่านทางสามแยกที่เกิดเหตุ จึงเกิดการเฉี่ยวชนกันขึ้น</t>
  </si>
  <si>
    <t>10-5362 สข</t>
  </si>
  <si>
    <t>หาดใหญ่ - สุไหงโกลก</t>
  </si>
  <si>
    <t>บจ.วีระกร</t>
  </si>
  <si>
    <t>นายมามะกอรี มูน๊ะ</t>
  </si>
  <si>
    <t>ท2-นธ-00105/41</t>
  </si>
  <si>
    <t>340 กรุงเทพฯ - สุพรรณบุรี กม.53+190 มุ่งหน้าเข้า กทม.</t>
  </si>
  <si>
    <t>พนักงานขับรถตู้โดยสารประจำทาง หมายเลขทะเบียน 10-2226 สุพรรณบุรี ได้ขับถึงบริเวณที่เกิดเหตุและเสียหลักชนต้นไม้ข้างทาง สันนิษฐานว่า พนักงานขับรถหลับใน</t>
  </si>
  <si>
    <t>10-2226 สพ</t>
  </si>
  <si>
    <t>กรุงเทพฯ -บางบัวทอง - สุพรรณบุรี</t>
  </si>
  <si>
    <t>กท7/2557</t>
  </si>
  <si>
    <t>นายสถิตร คำภาไพร</t>
  </si>
  <si>
    <t>ท3-สพ-00045/57</t>
  </si>
  <si>
    <t>กาญจนวนิช หน้า รร.สายพิณ</t>
  </si>
  <si>
    <t>เด็กนักเรียนชายยืนที่บันไดท้ายรถโดยสารประจำทาง หมายเลขทะเบียน 10-3953 สงขลา ช่วงจังหวะรถออกตัว จึงเกิดพลัดตกหล่นจากรถ ทำให้ได้รับบาดเจ็บ</t>
  </si>
  <si>
    <t>10-3953 สข</t>
  </si>
  <si>
    <t>สงขลา - บ้านม่วงงาม</t>
  </si>
  <si>
    <t>สหกรณ์รถยนต์โดยสารขนาดเล็กสงขลาจำกัด</t>
  </si>
  <si>
    <t>สข3/2558</t>
  </si>
  <si>
    <t>นายปรีชา แก้วสุวรรณ</t>
  </si>
  <si>
    <t>ท2-สข-01533/49</t>
  </si>
  <si>
    <t>คู่ขนานขาเข้ากรุงเทพฯ ตลาดกุ้ง กม.28+050</t>
  </si>
  <si>
    <t>มหาชัย</t>
  </si>
  <si>
    <t>สมุทรสาคร</t>
  </si>
  <si>
    <t>รถโดยสารสองแถว หมายเลขทะเบียน 10-0435 สมุทรสาครจอดรับผู้โดยสารตรงทางคู่ขนานกรุงเทพฯ จุดตลาดกุ้ง ระหว่างนั้นรถจักรยานยนต์หมายเลขทะเบียน กบธ-0520 สมุทรสาครขับมาทางด้านหลังและแซงรถโดยสารคันดังกล่าวทางด้านขวา แต่มีรถจักรยานยนต์อีกคันขับคู่กันมาทำให้เฉี่ยวชน และล้มมากระแทกกับรถโดยสารคันที่จอดอยู่</t>
  </si>
  <si>
    <t>10-0435 สค</t>
  </si>
  <si>
    <t>สมุทรสาคร - บ้านบ่อ</t>
  </si>
  <si>
    <t>บจ.บ้านบ่อสามัคคี</t>
  </si>
  <si>
    <t>สค3/2557</t>
  </si>
  <si>
    <t>นางสาวยุพิน ครุฑธา</t>
  </si>
  <si>
    <t>นายสันติ สุขประสงค์สิริ</t>
  </si>
  <si>
    <t>ท2-สค-00593/54</t>
  </si>
  <si>
    <t>ถ.ทางเข้าเคหะบางพลี 2</t>
  </si>
  <si>
    <t>บางเสาธง</t>
  </si>
  <si>
    <t>รถโดยสารประจำทาง หมายเลขทะเบียน 11-7524 กท. จอดพักรถบริเวณไหล่ทาง ขณะนั้นมีรถจักรยานยนต์ขับมาแล้วเสียหลักไปชนท้ายรถโดยสารคันดังกล่าว เป็นเหตุให้ผู้ขับรถจักรยานยนต์เสียชีวิต</t>
  </si>
  <si>
    <t>11-7524 กท</t>
  </si>
  <si>
    <t>พระโขนง (สถานีรถไฟฟ้าอ่อนนุช) - การเคหะแห่งชาติโครงการวาระที่ 2 (บางพลี)</t>
  </si>
  <si>
    <t>กท27/2557</t>
  </si>
  <si>
    <t>บจ.สันติมิตรขนส่ง จก.</t>
  </si>
  <si>
    <t>นายประจัก วีระเดช</t>
  </si>
  <si>
    <t>ท2-กท-01014/57</t>
  </si>
  <si>
    <t>สี่แยกซอย 12 หลัก กม. 21</t>
  </si>
  <si>
    <t>ดีลัง</t>
  </si>
  <si>
    <t>รถโดยสารไม่ประจำทาง หมายเลขทะเบียน 30-1150 ลพบุรี ชนกับรถบรรทุกส่วนบุคคล หมายเลขทะเบียน บย - 1012 นครนายก ที่ขับฝ่าไฟแดงมา ทำให้รถโดยสารพลิกคว่ำ และรถกระบะคันดังกล่าวกระเด็นไปโดนรถบรรทุกหมายเลขทะเบียน บย - 4747 อยุธยา</t>
  </si>
  <si>
    <t>30-1150 ลบ</t>
  </si>
  <si>
    <t>บจ.ไทยสแปน ทรานสปอร์ต</t>
  </si>
  <si>
    <t>ลบ7/2555</t>
  </si>
  <si>
    <t>นางสาวสายฝน จันทะเอ</t>
  </si>
  <si>
    <t>นายสมเกียรติ ทองโชติ</t>
  </si>
  <si>
    <t>ท2-ลบ-00129/57</t>
  </si>
  <si>
    <t>ทล. 1 หลัก กม.ที่ 310 - 311</t>
  </si>
  <si>
    <t>ท่าน้ำอ้อย</t>
  </si>
  <si>
    <t>พยุหะคีรี</t>
  </si>
  <si>
    <t>รถยนต์ไม่ทราบหมายเลขทะเบียน ขับตัดหน้ารถตู้โดยสาร หมายเลขทะเบียน 30 - 0166 พิจิตร ทำให้คนขับรถตู้หักหลบและเสียหลักไปชนเสาไฟฟ้าข้างทาง</t>
  </si>
  <si>
    <t>30-0166 พจ.</t>
  </si>
  <si>
    <t>นายจตุพร นิลรัตน์</t>
  </si>
  <si>
    <t>พจ4/2559</t>
  </si>
  <si>
    <t>กม.ที่ 27 ทล.2097 ถ.สุวรรณคูหา - บ้านผือ</t>
  </si>
  <si>
    <t>นาด่าน</t>
  </si>
  <si>
    <t>สุวรรณคูหา</t>
  </si>
  <si>
    <t>หนองบัวลำภู</t>
  </si>
  <si>
    <t>รถรับส่งนักเรียนหมายเลขทะเบียน 30-0587 ขอนแก่น ขับมาถึงที่เกิดเหตุในช่วงที่ฝนตกหนักและลมพัดแรง เหยียบเบรคไม่ทันจึงพุ่งชนท้ายรถส่งถังออกซิเจน รถเสียหลักพุ่งข้ามเลนไปชนกับรถเก๋งที่วิ่งสวนมา</t>
  </si>
  <si>
    <t>30-0587 ขก</t>
  </si>
  <si>
    <t>หจก.เอ๋ทีม ทรานสปอร์ต</t>
  </si>
  <si>
    <t>นายศุภชัย ศรีเทพอุบล</t>
  </si>
  <si>
    <t>ท2-อด-00296/49</t>
  </si>
  <si>
    <t xml:space="preserve">ทล.304 กม.208+574  </t>
  </si>
  <si>
    <t>บุพราหมณ์</t>
  </si>
  <si>
    <t>นาดี</t>
  </si>
  <si>
    <t>ปราจีนบุรี</t>
  </si>
  <si>
    <t>รถบัสโดยสารไม่ประจำทาง 2 ชั้นนำนักเรียนไปทัศนศึกษาที่อ่าวคุ้งกระเบน จ.จันทบุรี เสียหลักพลัดตกเขาข้างทางลึก 50 เมตร ขณะกำลังมุ่งหน้าไป อ.กบินทร์บุรี จ.ปราจีนบุรี</t>
  </si>
  <si>
    <t>30-1027 อบ</t>
  </si>
  <si>
    <t>หจก.อิศเรศ อินเตอร์ กรุ๊ป</t>
  </si>
  <si>
    <t>นายวันดี พุ่มพวง</t>
  </si>
  <si>
    <t>ท3-ชย-00202/59</t>
  </si>
  <si>
    <t>เปรียบเทียบปรับ และถอนรถดังกล่าวออกจากประกอบการขนส่ง</t>
  </si>
  <si>
    <t>ทล.356 กม.5</t>
  </si>
  <si>
    <t>บ้านรุ่น</t>
  </si>
  <si>
    <t>พระนครศรีอยุธยา</t>
  </si>
  <si>
    <t>รถโดยสารเช่าเหมาคันหมายเลขทะเบียน  30-1395 อย.  วิ่งมาจนถึงที่เกิด ได้มีรถจักรยานยนต์ คันหมายเลขทะเบียน 1กง-7509  อย. แซงขึ้นมาด้านซ้ายทำให้ชนกับรถโดยสารเช่าเหมาคันดังกล่าว ทำให้ผู้ขับรถจักรยานยนต์เสียชีวิต</t>
  </si>
  <si>
    <t>30-1395 อย</t>
  </si>
  <si>
    <t>นายสุวรรณ์ แท่นรัตน์</t>
  </si>
  <si>
    <t>อย20/2556</t>
  </si>
  <si>
    <t>นายเสน่ห์ เลิศลภ</t>
  </si>
  <si>
    <t>ท2-อย-00092/58</t>
  </si>
  <si>
    <t>ทล. 1 กม.ที่ 452-453</t>
  </si>
  <si>
    <t>นครชุม</t>
  </si>
  <si>
    <t>รถตู้โดยสารหมายเลขทะเบียน 33 - 2949 กทม. มีนายชาติชาย ภูผานี เป็นผู้ขับรถ  บรรทุกผู้โดยสารเป็นแรงงานต่างด้าวชาวเมียนมาร์ รวม 13 คนเดินทางจากจังหวัดปทุมธานี มุ่งหน้าไปอำเภอแม่สอด จังหวัดตาก ขับชนท้ายด้านซ้ายรถบรรทุกลากจูง ยี่ห้อนิสัน หมายเลขทะเบียน 70-7301 ฉะเชิงเทรา (ลากจูง)  และ 70-8959 ฉะเชิงเทรา (กึ่งพ่วง) ซึ่งมีนายวิสัน นพเสริฐ เป็นผู้ขับรถ อย่างแรงทำให้รถตู้เสียหลักและชนต้นไม้เกาะกลางถนน ทำให้มีผู้เสียชีวิต จำนวน 2 คน และบาดเจ็บ 11 คน</t>
  </si>
  <si>
    <t>33-2949 กทม.</t>
  </si>
  <si>
    <t>หจก.เอส.เอ๊กซ์.วาย.ทรานสปอร์ต</t>
  </si>
  <si>
    <t>กท485/2557</t>
  </si>
  <si>
    <t>นายชาติชาย ภูผามี</t>
  </si>
  <si>
    <t>ขั้นสูงสุด</t>
  </si>
  <si>
    <t>กม.ที่ 183+400 ถ.เพชรเกษม (ขาล่องใต้)</t>
  </si>
  <si>
    <t>นายาง</t>
  </si>
  <si>
    <t>รถตู้โดยสารหมายเลขทะเบียน 30-1837 นนทบุรี ขับรถเปลี่ยนช่องทางจากซ้ายเป็นช่องกลางในระยะกระชั้นชิดทำให้รถพุ่งชนกับรถเก๋งหมายเลขทะเบียน กง9079 สุราษฎร์ธานี และรถกระบะหมายเลขทะเบียน กธ 2742 ราชบุรี ซึ่งขับรถตามท้ายรถตู้ไม่สามารถเบรครถได้ทัน และพุ่งชนท้ายรถตู้คันดังกล่าว ทำให้ผู้ขับรถตู้ได้รับบาดเจ็บ</t>
  </si>
  <si>
    <t>30-1837 นบ</t>
  </si>
  <si>
    <t>นายดนุพล หนูเทศ</t>
  </si>
  <si>
    <t>นบ31/2557</t>
  </si>
  <si>
    <t>นายสมชาย ทองอนันต์</t>
  </si>
  <si>
    <t>รย-กท-48000806</t>
  </si>
  <si>
    <t>หน้าหมู่บ้านบ้านดงเย็น ถ.ชัยภูมิ-แก้งคร้อ</t>
  </si>
  <si>
    <t>คอนสวรรค์</t>
  </si>
  <si>
    <t>รถบัสโดยสารไม่ประจำทางเช่าเหมาหมายเลขทะเบียน 30-0214 ชัยภูมิ เสียหลักตกข้างทาง เนื่องจากเบรคและเปลี่ยนช่องทางจราจรกะทันหัน ทำให้มีผู้บาดเจ็บ 46 คน (ครู 19 คน และนักเรียน 25 คนขับ 1 คน เด็กรถ 1 คน)</t>
  </si>
  <si>
    <t>30-0214 ชย</t>
  </si>
  <si>
    <t>นายสมเกียรติ มัททวีวงศ์</t>
  </si>
  <si>
    <t>ชย17/2559</t>
  </si>
  <si>
    <t>นายยอดคม วงศ์ปัญญา</t>
  </si>
  <si>
    <t>ท2-ชย-00245/58</t>
  </si>
  <si>
    <t>เปรียบเทียบปรับและดำเนินการถอนรถออกจากประกอบการขนส่ง</t>
  </si>
  <si>
    <t>ถ.มาลัยแมน (321) ช่วงนครปฐม - สุพรรณบุรี</t>
  </si>
  <si>
    <t>ทุ่งคอก</t>
  </si>
  <si>
    <t>สองพี่น้อง</t>
  </si>
  <si>
    <t>รถตู้โดยสารหมายเลขทะเบียน 32-8634 กรุงเทพฯ บรรทุกผู้โดยสารชาวเมียนมานั่งจากภูเก็ตมุ่งหน้าสู่จ.ตาก เกิดเสียหลักชนท้ายรถบรรทุกหมายเลขทะเบียน 71-9267 สมุทรปราการ และ 72-0854 สมุทรปราการ</t>
  </si>
  <si>
    <t>32-8634 กท</t>
  </si>
  <si>
    <t>นายบุญมี พรางแก้ว</t>
  </si>
  <si>
    <t>กท141/2557</t>
  </si>
  <si>
    <t>ท1-รบ-00005/57</t>
  </si>
  <si>
    <t>ถ.ทล 12 (สายแม่สอด - ตาก)</t>
  </si>
  <si>
    <t>ด่านแม่ละเมา</t>
  </si>
  <si>
    <t>แม่สอด</t>
  </si>
  <si>
    <t>รถยนต์นั่งส่วนบุคคล หมายเลขทะเบียน 1กผ-8452 กรุงเทพฯ ขับแซงรถตู้โดยสาร หมายเลขทะเบียน 33-4689 กรุงเทพฯ แต่แซงไม่พ้น จึงหักเข้าเฉี่ยวชนกับรถตู้คันดังกล่าว ทำให้รถตู้ตะแคงพลิกคว่ำ ผู้โดยสารได้รับบาดเจ็บ 3 ราย</t>
  </si>
  <si>
    <t>33-4689 กท</t>
  </si>
  <si>
    <t>นายหัสฎา ชลสินธุ์</t>
  </si>
  <si>
    <t>ท3-สฎ-00059/58</t>
  </si>
  <si>
    <t>แยกคอกวัว ถ.ราชดำเนิน</t>
  </si>
  <si>
    <t>รถทัวร์ 2 ชั้นขับลงสะพานปิ่นเกล้า เข้า ถ.ราชดำเนินกลาง เกิดเบรคแตกชนรถที่จอดติดไฟแดงบริเวณแยกคอกวัวหลายคัน ทั้งรถเก๋งและรถจักรยานยานต์</t>
  </si>
  <si>
    <t>30-0405 ชบ</t>
  </si>
  <si>
    <t>นางสาวแพรวพรรณ จริยา</t>
  </si>
  <si>
    <t>สท9/2558</t>
  </si>
  <si>
    <t>สาย 4311 พังงา -ทับปุด  ช่วงโค้งบางเสียด</t>
  </si>
  <si>
    <t>พังงา</t>
  </si>
  <si>
    <t>รถตู้โดยสารไม่ประจำทางหมายเลขทะเบียน 32-3085 กทม. เกิดอุบัติเหตุแหกโค้งข้ามเกาะกลางถนนไปชนกับรถหมายเลขทะเบียน กฉ 7687 ภูเก็ต ทำให้รถคันดังกล่าวเสียหลักไปชนกับเสาไฟฟ้า จนมีผู้เสียชีวิต 1 คน และบาดเจ็บอีก 3 คน และรถตู้คันดังกล่าวได้ไปชนกับรถอีกคัน หมายเลขทะเบียน บน 8086 ภูเก็ต ทำให้มีผู้บาดเจ็บเล็กน้อย 3 คน</t>
  </si>
  <si>
    <t>32-3085 กทม.</t>
  </si>
  <si>
    <t>บจ.ทรานส์เอเชี่ยนไลน์</t>
  </si>
  <si>
    <t>กท81/2557</t>
  </si>
  <si>
    <t>นายอรุณ โยธารักษ์</t>
  </si>
  <si>
    <t>ท2-ภก-01413/53</t>
  </si>
  <si>
    <t>บางนา-ตราด กม. 16 (ขาออก)</t>
  </si>
  <si>
    <t>บางโฉลง</t>
  </si>
  <si>
    <t>บางพลี</t>
  </si>
  <si>
    <t>เนื่องจากสภาพจราจรเกิดการชะลอตัว ทำให้รถโดยสารไม่ประจำทาง หมายเลขทะเบียน 30-2540 กทม. เบรคไม่อยู่ชนท้ายรถกระบะบรรทุก หมายเลขทะเบียน 96-4330 กท. ทำให้รถไหลไปชนท้ายรถคันข้างหน้าต่อๆ กันไปดังนี้ รถกระบะชนท้ายรถตู้หมายเลขทะเบียน ฮล-8597 กท. และรถตู้ชนท้ายรถเก๋งหมายเลขทะเบียน ฌฮ-7848 กท. ตามลำดับ</t>
  </si>
  <si>
    <t>30-2540 กทม.</t>
  </si>
  <si>
    <t>บจ.กำธรเซอร์วิส</t>
  </si>
  <si>
    <t>กท1306/2558</t>
  </si>
  <si>
    <t>นายอาคม วรดี</t>
  </si>
  <si>
    <t>ท2-กท-00523/58</t>
  </si>
  <si>
    <t xml:space="preserve">สรุปอุบัติเหตุทางถนนที่เกิดกับรถสาธารณะรถโดยสาร (รถขนาดใหญ่/รถตู้โดยสาร หมวด 30) (พรบ.การขนส่งทางบก พ.ศ.2522) </t>
  </si>
  <si>
    <t>ประจำเดือน เมษายน 2560</t>
  </si>
  <si>
    <t>วันเดือนปี</t>
  </si>
  <si>
    <t>เวลา</t>
  </si>
  <si>
    <t>ลักษณะ/</t>
  </si>
  <si>
    <t>เส้นทาง/</t>
  </si>
  <si>
    <t>ประเภทรถ</t>
  </si>
  <si>
    <t>ความสูญเสีย (คน)</t>
  </si>
  <si>
    <t>ที่เกิดเหตุ</t>
  </si>
  <si>
    <t>ถนน</t>
  </si>
  <si>
    <t>รถโดยสารขนาดใหญ่</t>
  </si>
  <si>
    <t>สถานการณ์</t>
  </si>
  <si>
    <t>ชื่อผู้ขับรถ</t>
  </si>
  <si>
    <t>หน้า ร.ร.ริมจัน</t>
  </si>
  <si>
    <t>แม่จัน</t>
  </si>
  <si>
    <t>30-0919 ชม</t>
  </si>
  <si>
    <t>รถโดยสาร 1 ชั้น /ม.1 (ข)</t>
  </si>
  <si>
    <t>รถบัสโดยสารเช่าเหมา หมายเลขทะเบียน 30-0919 เชียงใหม่ เสียหลักลื่นไถลพลิกคว่ำไปชนกำแพงโรงแรมริมจันรีสอร์ท</t>
  </si>
  <si>
    <t>นายทนงค์ ติ๊บป้อ
ท2-ชม-00075/55</t>
  </si>
  <si>
    <t>ฝนตกถนนลื่น</t>
  </si>
  <si>
    <t>สายพนมสารคาม-ปราจีนบุรี</t>
  </si>
  <si>
    <t>บ้านซ่อง</t>
  </si>
  <si>
    <t>พนมสารคาม</t>
  </si>
  <si>
    <t>ฉะเชิงเทรา</t>
  </si>
  <si>
    <t>30-1116 ฉช</t>
  </si>
  <si>
    <t>รถโดยสาร 1 ชั้น / ม.3 (ข)</t>
  </si>
  <si>
    <t>รถตู้ส่วนบุคคล หมายเลขทะเบียน ฮม 4695 กทม. ชนท้ายรถพ่วง หมายเลขทะเบียน 83-0689 ฉะเชิงเทรา ที่รอเลี้ยวกลับรถ แล้วจึงเสียหลักข้ามเลนไปชนประสานงากับรถบัสโดยสารหมายเลขทะเบียน 30-1116 ฉะเชิงเทรา ที่วิ่งสวนทางมา</t>
  </si>
  <si>
    <t>บำรุง สอนพันธ์
ท4-ฉช-00109/55</t>
  </si>
  <si>
    <t>รถตู้ส่วนบุคคล (รถคู่กรณี)</t>
  </si>
  <si>
    <t>ประมาท</t>
  </si>
  <si>
    <t>11:00 น.</t>
  </si>
  <si>
    <t>ทล.4206  กม.ที่ 21.65 
สายบ้านห้วยน้ำขาว - หัวหิน บ้านคลอง
ย่าหนัด</t>
  </si>
  <si>
    <t>เกาะกลาง</t>
  </si>
  <si>
    <t>เกาะลันตา</t>
  </si>
  <si>
    <t>กระบี่</t>
  </si>
  <si>
    <t>30-1723 กบ
และ
10-0923 กบ</t>
  </si>
  <si>
    <t>รถตู้โดยสาร ม.2 (จ)
และ
รถสองแถวโดยสาร ม.3 (ฉ)</t>
  </si>
  <si>
    <t>รถโดยสารไม่ประจำทาง
และ
หมวด 4 
เส้นทาง 8256
กระบี่ - เกาะลันตา</t>
  </si>
  <si>
    <t>รถตู้โดยสารเช่าเหมา หมายเลขทะเบียน 30-1723 กระบี่ รับผู้โดยสาร 1 คนจากสนามบินกระบี่มุ่งหน้าไป   เกาะลันตา เมื่อมาถึงจุดเกิดเหตุเกิดเสียหลักพุ่งชนกับ รถโดยสารสองแถวประจำทาง หมายเลขทะเบียน 10-0926 กระบี่ ซึ่งขับอยู่เลนตรงข้าม</t>
  </si>
  <si>
    <t>พขร.รถตู้โดยสาร ชื่อนายสราวุฒิ สุภาพ ไม่มีใบอนุญาต
ขับรถโดยสารสาธารณะ
และ
พขร.รถสองแถวโดยสาร 
ชื่อนายสุรัตน์ ละเอียด 
ท2-กบ-00682/55</t>
  </si>
  <si>
    <t>รถตู้โดยสารหมายเลขทะเบียน 30-1723 กบ</t>
  </si>
  <si>
    <t>ขับรถเร็วเกินกำหนด</t>
  </si>
  <si>
    <t>18:40 น.</t>
  </si>
  <si>
    <t>ทล.4202 ด้านซ้ายทางสายบ้านหนองทะเล-คลอดสน ม.1</t>
  </si>
  <si>
    <t>หนองทะเล</t>
  </si>
  <si>
    <t>เมืองกระบี่</t>
  </si>
  <si>
    <t>30-1150 กบ</t>
  </si>
  <si>
    <t>รถตู้โดยสาร
ม.2 (จ)</t>
  </si>
  <si>
    <t xml:space="preserve">รถโดยสารไม่ประจำทาง
</t>
  </si>
  <si>
    <t>รถตู้โดยสารเช่าเหมา หมายเลขทะเบียน 30-1150 กระบี่ ขับมาถึงถนนซึ่งเป็นเนินเล็กน้อยได้เสียหลักไปชนท้ายรถบรรทุกพ่วงหมายเลขทะเบียน 82-2450
 สุราษฎร์ธานี (กระบะบรรทุก) และ 82-2451 สุราษฎร์ธานี (พ่วง) ซึ่งวิ่งอยู่ด้านหน้า</t>
  </si>
  <si>
    <t>นายอดิศักดิ์ ปฏิมินทร์
ท4-กบ-00004/51</t>
  </si>
  <si>
    <t>ขับตามหลังในระยะกระชั้นชิด</t>
  </si>
  <si>
    <t>4:30 น.</t>
  </si>
  <si>
    <t>ทล.32 สายเอเชียขาขึ้น กม.ที่ 60-61 (จุดกลับรถบ้านป่า)</t>
  </si>
  <si>
    <t>จรเข้าร้อง</t>
  </si>
  <si>
    <t>ไชโย</t>
  </si>
  <si>
    <t>30-0169 กพ</t>
  </si>
  <si>
    <t>รถโดยสาร 2 ชั้น 
ม.4 (ข)</t>
  </si>
  <si>
    <t>รถทัวร์เช่าเหมา หมายเลขทะเบียน 30-0169 กำแพงเพชร ชนท้ายรถพ่วง หมายเลขทะเบียน 70-1494 สิงห์บุรี และ 70-1495 สิงห์บุรี</t>
  </si>
  <si>
    <t>นายพรหม สุวรรณ์พร
ท3-1/46</t>
  </si>
  <si>
    <t>พขร.หลับใน</t>
  </si>
  <si>
    <t>ทล.22 (62+000)</t>
  </si>
  <si>
    <t>30-0114 นพ</t>
  </si>
  <si>
    <t>รถตู้โดยสารหมายเลขทะเบียน 30-0114 นครพนม วิ่งมาถึงจุดเกิดเหตุ ขณะนั้นมีรถจักรยานยนต์ หมายเลขทะเบียน พกท 758 กรุงเทพฯ ขับย้อนศรและตัดหน้าเพื่อกลับรถ จึงทำให้เกิดการเฉี่ยวชนกันขึ้น</t>
  </si>
  <si>
    <t>นายสมบัติ เมฆสว่าง
ท2-นพ-00066/58</t>
  </si>
  <si>
    <t>รถจักรยานยนต์ (รถคู่กรณี)</t>
  </si>
  <si>
    <t>ขับรถย้อนศร</t>
  </si>
  <si>
    <t>ทล.112 (ขาขึ้น)</t>
  </si>
  <si>
    <t>30-0787 สค</t>
  </si>
  <si>
    <t>รถบรรทุกพ่วงขับแซงรถตู้เช่าเหมา หมายเลขทะเบียน 30-0787 สมุทรสาคร จนทำให้ส่วนหางรถพ่วงสะบัดโดนรถตู้คันดังกล่าวเสียหลักไปชนเสาไฟฟ้า</t>
  </si>
  <si>
    <t>นายภานุวัฒน์ บุญเก่า
ท2-นบ-00890-59</t>
  </si>
  <si>
    <t>รถบรรทุกพ่วง
(รถคู่กรณี)</t>
  </si>
  <si>
    <t>แซงในที่คับขัน</t>
  </si>
  <si>
    <t>เทพารักษ์ (กม. 19-20)</t>
  </si>
  <si>
    <t>บางปลา</t>
  </si>
  <si>
    <t>30-1933 ชม</t>
  </si>
  <si>
    <t>รถโดยสาร 1 ชั้น
ม.1 (ข)</t>
  </si>
  <si>
    <t>รถโดยสารไม่ประจำทาง หมายเลขทะเบียน 30-1933 เชียงใหม่ วิ่งอยู่ในช่องทางเดินรถด้านซ้าย และได้เปลี่ยนช่องทางเดินรถมาด้านขวาอย่างกะทันหัน ทำให้ชนท้ายรถยนต์ส่วนบุคคลที่วิ่งอยู่ทางด้านขวา</t>
  </si>
  <si>
    <t>นายกิตติพิชญ์ มหามิตร
ท2-ลป-00383/59</t>
  </si>
  <si>
    <t>เปลี่ยนช่องทางเดินรถในระยะกระชั้นชิด</t>
  </si>
  <si>
    <t>พรหมพิราม-ทับยายเชียง</t>
  </si>
  <si>
    <t>ทับยายเชียง</t>
  </si>
  <si>
    <t>พรหมพิราม</t>
  </si>
  <si>
    <t>พิษณุโลก</t>
  </si>
  <si>
    <t>30-0343 พล</t>
  </si>
  <si>
    <t>รถตู้เช่าเหมา หมายเลขทะเบียน 30-0343 พิษณุโลก ขับรถมาทางด้านซ้ายสุด เมื่อถึงทางแยกได้เลี้ยวขวา ในขณะเดียวกันได้มีรถจักรยานยนต์ขับมาทางด้านหลังและแซงรถตู้คันดังกล่าว จึงเกิดการเฉี่ยวชนกัน</t>
  </si>
  <si>
    <t>นายสมชาย คำภู่
ท2-พล-00112/44</t>
  </si>
  <si>
    <t>รถจักรยานยนต์ หมายเลขทะเบียน 1 กญ 3169 พิษณุโลก</t>
  </si>
  <si>
    <t>ขับรถเร็ว</t>
  </si>
  <si>
    <t>11:30 น.</t>
  </si>
  <si>
    <t>ทล.202 พุทไธสง-ประทาย กม.ที่ 98</t>
  </si>
  <si>
    <t>พุทไธสง</t>
  </si>
  <si>
    <t>32-3834 กท</t>
  </si>
  <si>
    <t>รถจักรยานยนต์ หมายเลขทะเบียน ขพย 44 บุรีรัมย์ ได้เปลี่ยนช่องทางเดินรถ เพื่อที่จะหลบรถบรรทุกที่จอดอยู่บนไหล่ทางข้างหน้า และเกิดเสียหลักไปเฉี่ยวชนกับรถโดยสารไม่ประจำทาง หมายเลขทะเบียน 32-3834 กทม.เป็นเหตุให้รถจักรยานยนต์พลิกคว่ำ</t>
  </si>
  <si>
    <t>นายเสาร์ สุกดี
ท2-ชบ-01683/59</t>
  </si>
  <si>
    <t>รถจักรยานยนต์หมายเลขทะเบียน ขพย 44 บุรีรัมย์ (รถคู่กรณี)</t>
  </si>
  <si>
    <t>ตัดหน้าในระยะกระชั้นชิด</t>
  </si>
  <si>
    <t>เพชรเกษม</t>
  </si>
  <si>
    <t>หนองชุมพล</t>
  </si>
  <si>
    <t>30-0467 สค</t>
  </si>
  <si>
    <t>รถโดยสาร หมายเลขทะเบียน 30-0467 สมุทรสาคร ขับมาทางตรง เมื่อถึงจุดเกิดเหตุซึ่งเป็นทางแยกได้มีรถยนต์ส่วนบุคคล หมายเลขทะเบียน กค-4251 ประจวบคีรีขันธ์ ขับมาด้วยความเร็วและไม่ได้มองรถโดยสารที่ขับมาทางตรง จึงทำให้เกิดเหตุเฉี่ยวชนกันขึ้น</t>
  </si>
  <si>
    <t>นายสงกราน สีพลอย
ท2-พบ-00025/49</t>
  </si>
  <si>
    <t>รถยนต์ หมายเลขทะเบียน กค - 4251 ประจวบคีรีขันธ์</t>
  </si>
  <si>
    <t>340 
ชัยนาท-สุพรรณบุรี กม.ที่ 146-147</t>
  </si>
  <si>
    <t>แพรกศรีราชา</t>
  </si>
  <si>
    <t>สรรคบุรี</t>
  </si>
  <si>
    <t>ชัยนาท</t>
  </si>
  <si>
    <t>36-0007 สค</t>
  </si>
  <si>
    <t>รถตู้โดยสาร
ม.2 (จ) รถตู้ชนิดพิเศษ</t>
  </si>
  <si>
    <t>รถตู้เช่าเหมา หมายเลขทะเบียน 36-0007 สมุทรสาคร ขับมาถึงจุดเกิดเหตุได้มีผู้ขับขี่รถจักรยานยนต์ขับอยู่บนไหล่ทางด้านซ้าย และได้เปลี่ยนช่องทางเพื่อที่จะไปกลับรถด้านหน้า ณ จุดกลับรถ แต่เสียหลักจนเฉี่ยวชนกับรถตู้</t>
  </si>
  <si>
    <t>นายจิรายุส หนูคง
ท1-สค-00015/58</t>
  </si>
  <si>
    <t>19.36 น.</t>
  </si>
  <si>
    <t>พระบารมี 
(ทล.4029)</t>
  </si>
  <si>
    <t>กะทู้</t>
  </si>
  <si>
    <t>ป่าตอง</t>
  </si>
  <si>
    <t>30-2507นม</t>
  </si>
  <si>
    <t>รถโดยสาร 1 ชั้น
ม.2 (ก)</t>
  </si>
  <si>
    <t>รถบัสโดยสาร หมายเลขทะเบียน 30-2507 นครราชสีมา ขับตามหลังรถยนต์คันด้านหน้า ซึ่งเกิดเบรคกะทันหัน ทำให้รถบัสชนท้ายรถยนต์คันดังกล่าว และชนคันอื่นต่อเนื่องกันไปเป็นจำนวนทั้งหมด 5 คัน ได้แก รถยนต์หมายเลขทะเบียน บท-3680 ภูเก็ต, กม 1428 ภูเก็ต, บท 3731 ภูเก็ต, ฆง 8518 กรุงเทพฯ, กน 6154 ภูเก็ต</t>
  </si>
  <si>
    <t>นายจรูญ ศิลปกาญจน์
ท3-พง-00057/58</t>
  </si>
  <si>
    <t>*รถโดยสารไม่ประจำทาง</t>
  </si>
  <si>
    <t>ขับรถตามหลังในระยะกระชั้นชิด</t>
  </si>
  <si>
    <t>01:50 น.</t>
  </si>
  <si>
    <t>หน้าปั๊ม ปตท.จอมพระ กม.167-168 ทล.214</t>
  </si>
  <si>
    <t>จอมพระ</t>
  </si>
  <si>
    <t>สุรินทร์</t>
  </si>
  <si>
    <t>30-0355 สร</t>
  </si>
  <si>
    <t xml:space="preserve">รถตู้โดยสาร
ม.2 (จ) </t>
  </si>
  <si>
    <t>รถจักรยานยนต์ไม่ติดแผ่นป้ายทะเบียนขับมาด้วยความเร็วและเฉี่ยวชนรถตู้โดยสาร หมายเลขทะเบียน 30-0355 สุรินทร์ ด้านประตูคนนั่งข้างคนขับ</t>
  </si>
  <si>
    <t>นายสุวิทย์ คำภีระ
ไม่มีใบอนุญาตขับรถตามกฎหมายว่าด้วยการขนส่งทางบก</t>
  </si>
  <si>
    <t>รถจักรยานยนต์ 
(รถคู่กรณี)</t>
  </si>
  <si>
    <t>03:20 น.</t>
  </si>
  <si>
    <t>บริเวณจุดกลับรถหน้า ร.ร.อนุบาลศิริเพ็ญ</t>
  </si>
  <si>
    <t>แขวงสะพานสูง ปากซอยรามคำแหง 118</t>
  </si>
  <si>
    <t>30-0398 สร</t>
  </si>
  <si>
    <t>รถโดยสารไม่ประจำทาง 30-0398 สุรินทร์ วิ่งมาตามถนนรามคำแหงขาเข้าเมืองช่องเดินรถที่ 3 นับจากซ้ายมือ ชนท้ายรถบรรทุกไม่ประจำทาง หมายเลขทะเบียน 71-1257 สมุทรปราการ จอดเสียอยู่บริเวณช่องเดินรถที่ 3 ตรงบริเวณจุดกลับรถ</t>
  </si>
  <si>
    <t>นายบุญพา ซอมแก้ว
ท2-สร-00354/56</t>
  </si>
  <si>
    <t>ขับรถด้วยความเร็ว</t>
  </si>
  <si>
    <t>ป้ายรถเมล์ซอยสุขี 1</t>
  </si>
  <si>
    <t>บางพูน</t>
  </si>
  <si>
    <t>30-1306 ปท</t>
  </si>
  <si>
    <t>รถโดยสาร 1 ชั้น
ม.3 (ข)</t>
  </si>
  <si>
    <t>รถจักรยานยนต์ขับย้อนศรมาด้วยความเร็วและไปเฉี่ยวชนกับรถโดยสารไม่ประจำทาง ซึ่งจอดอยู่ริมถนน</t>
  </si>
  <si>
    <t>นายสายฝน ภูพบบุญ
ท2-อย-01248/55</t>
  </si>
  <si>
    <t>ขับย้อนศร</t>
  </si>
  <si>
    <t>ทางหลวงชนบท อย 2012</t>
  </si>
  <si>
    <t>บ้านหีบ</t>
  </si>
  <si>
    <t>อุทัย</t>
  </si>
  <si>
    <t>พระนครศรี
อยุธยา</t>
  </si>
  <si>
    <t>30-2742 นม</t>
  </si>
  <si>
    <t>รถโดยสารไม่ประจำทางหมายเลขทะเบียน 30-2742 นครราชสีมา วิ่งมาถึงจุดเกิดเหตุซึ่งมีการซ่อมถนน ขณะนั้นมีรถบรรทุกไม่ทราบหมายเลขทะเบียน ขับสวนทางล้ำเลนมา พนักงานขับรถโดยสารจึงได้หักหลบและเสียหลักพลิกตะแคงลงข้างทางและตกลงในคลองชลประทาน</t>
  </si>
  <si>
    <t>นายวันชัย บุญเต็ม
ท2-สร-00541/58</t>
  </si>
  <si>
    <t>รถบรรทุก 
(รถคู่กรณี)</t>
  </si>
  <si>
    <t>ขับล้ำช่องทางจราจร</t>
  </si>
  <si>
    <t>17.40 น.</t>
  </si>
  <si>
    <t>เทพกระษัตรี</t>
  </si>
  <si>
    <t>ศรีสุนทร</t>
  </si>
  <si>
    <t>ถลาง</t>
  </si>
  <si>
    <t>33-2740 กทม</t>
  </si>
  <si>
    <t>รถโดยสาร 1 ชั้น ม.2 (ก)</t>
  </si>
  <si>
    <t>รถจักรยานยนต์ หมายเลขทะเบียน กธษ-681 พังงา ขับแซงขึ้นมาทางด้านซ้ายของรถบัสโดยสารหมายเลขทะเบียน 33-2740 กทม. ในระยะกระชั้นชิด พนักงานขับรถบัสได้บีบแตรขอทาง แต่ไม่สามารถหลบได้ จึงชนรถจักรยานยนต์คันดังกล่าว</t>
  </si>
  <si>
    <t>นายสุเนตร เขื่อนสุวรรณ
ท3-สต-00029/58</t>
  </si>
  <si>
    <t>รถจักรยานยนต์
(รถคู่กรณี)</t>
  </si>
  <si>
    <t>04:30 น.</t>
  </si>
  <si>
    <t xml:space="preserve">พระราม2 กม. 16+700 ขาออกกรุงเทพฯ </t>
  </si>
  <si>
    <t>บางน้ำจืด</t>
  </si>
  <si>
    <t>30-0832 ปท</t>
  </si>
  <si>
    <t>รถโดยสาร 1 ชั้น
ม.3 (ธ)</t>
  </si>
  <si>
    <t>รถบัสโดยสารเช่าเหมา หมายเลขทะเบียน 30-0832 ปทุมธานี วิ่งมาถึงที่เกิดเหตุ ตกหลุมถนนเสียหลัก ชนกับแบริเออร์และตกลงข้างถนนด้านซ้าย ทำให้รถพลิกคว่ำ</t>
  </si>
  <si>
    <t xml:space="preserve">นายสมพงษ์ ใยวัน
ท2-ปท-01378/52 </t>
  </si>
  <si>
    <t>*รถโดยสาร (ไม่มีคู่กรณี)</t>
  </si>
  <si>
    <t>ถนนชำรุด</t>
  </si>
  <si>
    <t>09:01 น.</t>
  </si>
  <si>
    <t>ทล.1 (พหลโยธิน) กม.87+600</t>
  </si>
  <si>
    <t>หนองแค</t>
  </si>
  <si>
    <t>30-1248 ลบ</t>
  </si>
  <si>
    <t>รถโดยสารไม่ประจำทางเกิดอุปกรณ์ชำรุดทำให้ พขร.ไม่สามารถบังคับรถได้จนพุ่งชนเกาะกลางถนน</t>
  </si>
  <si>
    <t>นายรุ่งโรจน์ ขำบาง
ท3-สบ-00047/36</t>
  </si>
  <si>
    <t>รถโดยสาร
(ไม่มีคู่กรณี)</t>
  </si>
  <si>
    <t>อุปกรณ์ชำรุด</t>
  </si>
  <si>
    <t xml:space="preserve">กาญจนวนิช </t>
  </si>
  <si>
    <t>สำนักขาม</t>
  </si>
  <si>
    <t>สะเดา</t>
  </si>
  <si>
    <t>30 - 4455 สข</t>
  </si>
  <si>
    <t>รถบัสเช่าเหมา หมายเลขทะเบียน 30-4455 สงขลา ขับรถมาถึงจุดเกิดเหตุ ซึ่งเป็นช่องจราจรที่ตำรวจเปิดทางให้ ระหว่างนั้น ผู้เสียชีวิตได้ข้ามถนนตรงบริเวณดังกล่าว และถูกรถบัสคันดังกล่าวชนเสียชีวิต</t>
  </si>
  <si>
    <t>นายเสรี อาหลี
ท2-สข-01127/59</t>
  </si>
  <si>
    <t xml:space="preserve">สรุปอุบัติเหตุทางถนนที่เกิดกับรถสาธารณะรถโดยสาร (รถขนาดใหญ่/รถตู้โดยสาร หมวด 10) (พรบ.การขนส่งทางบก พ.ศ.2522) </t>
  </si>
  <si>
    <t>พหลโยธิน ช่องทางคู่ขนานขาเข้า กทม.</t>
  </si>
  <si>
    <t>10-8091 ขก</t>
  </si>
  <si>
    <t>รถโดยสาร 2 ชั้น/ ม.4 (ข)</t>
  </si>
  <si>
    <t>หมวด 2
เส้นทาง 23
กรุงเทพฯ - หนองคาย</t>
  </si>
  <si>
    <t>รถโดยสาร หมายเลขทะเบียน 10-8091 ขอนแก่น วิ่งมาถึงที่เกิดเหตุได้มีรถยนต์และรถจักรยานยนต์เปลี่ยนเลนตัดหน้า จึงหักหลบไปทางด้านซ้าย ทำให้พุ่งชนรถยนต์ หมายเลขทะเบียน บล-7635 สระบุรี และนายพัลลภ  ศิริชัยราวรรณ ซึ่งอยู่บริเวณดังกล่าวเสียชีวิต</t>
  </si>
  <si>
    <t>นายธนากร สำโรง
ท2-ชบ-00887/59</t>
  </si>
  <si>
    <t>เปลี่ยนช่องทางการเดินรถอย่างกะทันหัน</t>
  </si>
  <si>
    <t>ทล.118 กม.ที่ 75 (เชียงใหม่ - เชียงราย) บ้านสันติสุข</t>
  </si>
  <si>
    <t>แม่เจดีย์</t>
  </si>
  <si>
    <t>เวียงป่าเป้า</t>
  </si>
  <si>
    <t>10-2224 ชร</t>
  </si>
  <si>
    <t>รถโดยสารสองแถว/ม.3 (ฉ)</t>
  </si>
  <si>
    <t xml:space="preserve">หมวด 4
เส้นทาง 2443
เวียงปาเป้า - ดอยนางแก้ว
</t>
  </si>
  <si>
    <t xml:space="preserve">รถโดยสารประจำทาง หมายเลขทะเบียน 10-2224 เชียงราย ขับมาบริเวณทางโค้งและฝนตกหนักทำให้ถนนลื่น จึงเฉี่ยวชนกับรถปิคอัพหมายเลขทะเบียน บต 744 พะเยา ที่ขับสวนมา </t>
  </si>
  <si>
    <t>นายปันแก้ว จันทร์บ่อแก้ว
ท2-ชร-00197/24</t>
  </si>
  <si>
    <t>มิตรภาพขาออกจาก กทม. กม.ที่ 37-38</t>
  </si>
  <si>
    <t>10-8311 ขก</t>
  </si>
  <si>
    <t>รถโดยสาร 2 ชั้น /ม.4 (ข)</t>
  </si>
  <si>
    <t xml:space="preserve">หมวด 2
เส้นทาง 932
กรุงเทพฯ - แกดำ
</t>
  </si>
  <si>
    <t>รถโดยสารประจำทาง หมายเลขทะเบียน 10-8311 ขอนแก่น วิ่งมาถึงทางลาดชันเกิดเครื่องยนต์ด้านท้ายขัดข้องและมีไฟลุกไหม้</t>
  </si>
  <si>
    <t>นายโอภาส บุรภักดิ์
ท2-มค-697/2559</t>
  </si>
  <si>
    <t>เครื่องยนต์ขัดข้อง</t>
  </si>
  <si>
    <t>ทล.32 (สายเอเชีย ขาขึ้น) หลัก กม.ที่ 60-61</t>
  </si>
  <si>
    <t>จรเข้ร้อง</t>
  </si>
  <si>
    <t>15-3548 กท</t>
  </si>
  <si>
    <t xml:space="preserve">รถตู้โดยสาร/ม.2 (จ) จัดระเบียบ </t>
  </si>
  <si>
    <t>หมวด 2
เส้นทาง 12
กรุงเทพฯ - ลพบุรี</t>
  </si>
  <si>
    <t xml:space="preserve">รถตู้โดยสารประจำทาง หมายเลขทะเบียน 15-3548 กรุงเทพฯ พุ่งชนรถบรรทุกส่วนบุคคล หมายเลขทะเบียน บบ 2711 พระนครศรีอยุธยา ตกถนนลงข้างทาง เนื่องจากรถคันดังกล่าวเบรคกะทันหันเนื่องจากมีอุบัติเหตุด้านหน้า </t>
  </si>
  <si>
    <t>นายวีระพันธ์ โพธิ์งาม
ท2-นบ-00879/55</t>
  </si>
  <si>
    <t>22:30 น.</t>
  </si>
  <si>
    <t>ทล.32 กม.124-125</t>
  </si>
  <si>
    <t>ตลุก</t>
  </si>
  <si>
    <t>สรรพยา</t>
  </si>
  <si>
    <t>14-6151 กท</t>
  </si>
  <si>
    <t>หมวด 1
ต.96
ห้างสรรพสินค้าเวิลด์เทรดเซ็นเตอร์ - รังสิต</t>
  </si>
  <si>
    <t>รถตู้โดยสารประจำทาง หมายเลขทะเบียน 14-6151 กรุงเทพฯ เสียหลักเบรคไม่อยู่ทำให้ชนเสาเครื่องหมายจราจรและตกลงไปบริเวณร่องกลางถนน</t>
  </si>
  <si>
    <t>นายธนา อาดำ
ท3-ปท-00810/51</t>
  </si>
  <si>
    <t>4:10 น.</t>
  </si>
  <si>
    <t>ทล.41 กม.ที่ 171 (หน้าโรงงานวงศ์บัณฑิต)</t>
  </si>
  <si>
    <t>ท่าโรงช้าง</t>
  </si>
  <si>
    <t>สุราษฎร์ธานี</t>
  </si>
  <si>
    <t>14-4057กท</t>
  </si>
  <si>
    <t>รถโดยสาร 2 ชั้น
 ม.4 (ข) พิเศษ</t>
  </si>
  <si>
    <t>หมวด 2 เส้นทาง 973 กรุงเทพฯ - สงขลา</t>
  </si>
  <si>
    <t>รถบัสโดยสารประจำทาง หมายเลขทะเบียน 14-4057 กรุงเทพฯ ซึ่งมีผู้โดยสาร 44 คน ขับมาถึงจุดเกิดเหตุ ซึ่งขณะนั้นเกิดฝนตกถนนลื่น ทำให้เกิดอุบัติเหตุเฉี่ยวชนกับรถยนต์ส่วนบุคคล หมายเลขทะเบียน ฌง-9240 กรุงเทพฯ และพลิกคว่ำ</t>
  </si>
  <si>
    <t>นายยุทธ โดรน 
ท2-สต-00117/47</t>
  </si>
  <si>
    <t>*รถโดยสาร</t>
  </si>
  <si>
    <t xml:space="preserve">ทล.1 
(ถ.พหลโยธิน) กม.75.15 ประตูน้ำ
พระอินทร์ - หนองแค </t>
  </si>
  <si>
    <t>สนับทึบ</t>
  </si>
  <si>
    <t>วังน้อย</t>
  </si>
  <si>
    <t>15-8396 กท</t>
  </si>
  <si>
    <t xml:space="preserve">รถโดยสาร 2 ชั้น
 ม.4 (ข) </t>
  </si>
  <si>
    <t>หมวด 2 เส้นทาง 33 กรุงเทพฯ - กระนวน - บ้านแพง</t>
  </si>
  <si>
    <t>รถโดยสารประจำทาง หมายเลขทะเบียน 15-8396 กรุงเทพฯ เมื่อมาถึงที่เกิดเหตุทัศนวิสัยมืดทำให้ชนท้ายรถกึ่งพ่วงบรรทุกแท่นปูนซีเมนต์ หมายเลขทะเบียน 85-8366 สระบุรี ในช่องทางด่วนด้านซ้าย</t>
  </si>
  <si>
    <t>นายสุทธิเกียรติ ภาระพงษ์ 
ท2-สน-00322/56</t>
  </si>
  <si>
    <t>ทล.118 กม.ที่ 64 บ้านโป่งน้ำร้อน</t>
  </si>
  <si>
    <t>แม่เจดีย์ใหม่</t>
  </si>
  <si>
    <t>10-2296 ชม</t>
  </si>
  <si>
    <t>รถโดยสารสองแถว ม.3 (ฉ)</t>
  </si>
  <si>
    <t>หมวด 4 
เส้นทาง 2556
เชียงใหม่-ดอยนางแก้ว</t>
  </si>
  <si>
    <t>รถสองแถวโดยสาร หมายเลขทะเบียน 10-2296 เชียงใหม่ ขับมาถึงที่เกิดเหตุแล้วยางรถด้านหลังซ้ายเกิดระเบิดขึ้นเอง จนเป็นเหตุให้รถพลิกคว่ำ</t>
  </si>
  <si>
    <t>นายอาทิตย์ ขาวอิ่น
ท2-ชร-20/50</t>
  </si>
  <si>
    <t>ยางระเบิด</t>
  </si>
  <si>
    <t>นิเวศรัตน์</t>
  </si>
  <si>
    <t>10-0806 ชย</t>
  </si>
  <si>
    <t>รถโดยสารสองแถว ม.3 (จ)</t>
  </si>
  <si>
    <t>หมวด 3
เส้นทาง 508
ชัยภูมิ-พล</t>
  </si>
  <si>
    <t>รถโดยสารประจำทาง หมายเลขทะเบียน 10-0806 ชัยภูมิ ขับมาถึงที่เกิดเหตุหน้าวิทยาลัยเกษตรและเทคโนโลยีชัยภูมิ พนักงานขับรถไม่สามารถควบคุมรถได้ เนื่องจากคันชักพวงมาลัยหลุดทำให้รถเสียหลักชนกับเสาไฟฟ้าข้างทาง</t>
  </si>
  <si>
    <t>นายบุญชู ชาวไร่
ท2-ชย-00336/41</t>
  </si>
  <si>
    <t>คันชักพวงมาลัยหลุด</t>
  </si>
  <si>
    <t>ถ.สุขุมวิท ทล.3 กม.ที่ 383</t>
  </si>
  <si>
    <t>เขาสมิง</t>
  </si>
  <si>
    <t>10-0885 จบ</t>
  </si>
  <si>
    <t>รถโดยสาร 1 ชั้น
ม.1(ข) พิเศษ</t>
  </si>
  <si>
    <t>หมวด 2
เส้นทาง 917-9
กรุงเทพฯ - ตราด</t>
  </si>
  <si>
    <t>รถโดยสารประจำทาง หมายเลขทะเบียน 10-0885 จันทบุรี เสียหลักบริเวณเลยทางโค้งจนเป็นเหตุให้ชนเสาโคมไฟและพลิกตะแคงคว่ำ สันนิษฐานว่า สาเหตุเกิดจากพนักงานขับรถหลับใน</t>
  </si>
  <si>
    <t>นายคัมภีร์ มณีอ่อน
ท2-จบ-00352/58</t>
  </si>
  <si>
    <t>หลับใน</t>
  </si>
  <si>
    <t>5:00 น.</t>
  </si>
  <si>
    <t>พหลโยธินขาขึ้น (สายกำแพงเพชร-ตาก) บริเวณสามแยกปฏิรูปทีดิน จ.กำแพงเพชร</t>
  </si>
  <si>
    <t>15-6504 กท</t>
  </si>
  <si>
    <t>รถโดยสาร 2 ชั้น
ม.4 (ค)</t>
  </si>
  <si>
    <r>
      <rPr>
        <sz val="14"/>
        <rFont val="TH SarabunPSK"/>
        <family val="2"/>
      </rPr>
      <t>หมวด 2</t>
    </r>
    <r>
      <rPr>
        <sz val="14"/>
        <color indexed="8"/>
        <rFont val="TH SarabunPSK"/>
        <family val="2"/>
      </rPr>
      <t xml:space="preserve">
เส้นทาง 47
กรุงเทพฯ-ทุ่งช้าง</t>
    </r>
  </si>
  <si>
    <t>รถโดยสารประจำทาง 2 ชั้น หมายเลขทะเบียน 15-6504 กรุงเทพฯ เกิดเหตุไฟไหม้บริเวณห้องเครื่อง สาเหตุเนื่องจากระบบเบรคติด จึงเกิดการเสียดสีและมีความร้อนจัด จนยางระเบิดเกิดประกายไฟขึ้น</t>
  </si>
  <si>
    <r>
      <t xml:space="preserve">นายวีระศักดิ์ จันทร์ดอก
</t>
    </r>
    <r>
      <rPr>
        <sz val="14"/>
        <rFont val="TH SarabunPSK"/>
        <family val="2"/>
      </rPr>
      <t>ท2 -ตก-00200/53</t>
    </r>
  </si>
  <si>
    <t>ระบบเบรคชำรุด</t>
  </si>
  <si>
    <t>01:20 น.</t>
  </si>
  <si>
    <t>ถ.มิตรภาพขาเข้า จ.นครราชสีมา กม.ที่ 177-178</t>
  </si>
  <si>
    <t>บิง</t>
  </si>
  <si>
    <t>โนนสูง</t>
  </si>
  <si>
    <t>10-8557 ขก</t>
  </si>
  <si>
    <t>หมวด 2
เส้นทาง 933
กรุงเทพฯ - ศรีเชียงใหม่</t>
  </si>
  <si>
    <t>รถกระบะบรรทุกขับเปลี่ยนช่องทางจราจรจากซ้ายสุดมาเป็นช่องขวาสุดอย่างกะทันหัน จนทำให้รถโดยสารประจำทาง 2 ชั้นหมายเลขทะเบียน 10-8557 ขอนแก่นที่วิ่งอยู่ช่องขวาสุดต้องหักหลบจนเสียหลักตกร่องกลางถนนและชนต้นไม้ในร่องกลางถนนดังกล่าว</t>
  </si>
  <si>
    <t>นายชัยยา นิสีดา
ท4-5อด-00032/59</t>
  </si>
  <si>
    <t>เปลี่ยนช่องทางจราจรกะทันหัน</t>
  </si>
  <si>
    <t>ชัยภูมิ-สีคิ้ว</t>
  </si>
  <si>
    <t>กุดน้ำใส</t>
  </si>
  <si>
    <t>จัตุรัส</t>
  </si>
  <si>
    <t>10-2530 ชย</t>
  </si>
  <si>
    <t>หมวด 2 
เส้นทาง 28
กรุงเทพฯ - ชัยภูมิ</t>
  </si>
  <si>
    <t>รถโดยสารประจำทาง 2 ชั้นหมายเลขทะเบียน 10-2530 ชัยภูมิ  วิ่งมาถึงจุดเกิดเหตุซึ่งเป็นทางโค้งและลงเนิน ประกอบกับล้อรถด้านซ้ายตกขอบถนนซึ่งมีสภาพเป็นดินอ่อน ทำให้รถเสียหลักลงข้างทาง</t>
  </si>
  <si>
    <t>นายวีระพงศ์ มาตรไตร
ท2-ชย-00628/40</t>
  </si>
  <si>
    <t>ถนน/ทางชำรุด</t>
  </si>
  <si>
    <t>ชัยภูมิ-สีคิ้ว หลัก กม.ที่ 105-106 บริเวณหน้าบริษัทชัยภูมิวัฒนะสินขนส่ง</t>
  </si>
  <si>
    <t>กะฮาด</t>
  </si>
  <si>
    <t>เนินสง่า</t>
  </si>
  <si>
    <t>15-9574 กท</t>
  </si>
  <si>
    <t>รถโดยสาร 2 ชั้น
ม.4 (ข)</t>
  </si>
  <si>
    <t>หมวด 2
เส้นทาง 29
กรุงเทพฯ - ปากชม</t>
  </si>
  <si>
    <t>รถโดยสารประจำทางหมายเลขทะเบียน 15-9574 กรุงเทพฯ ขับเฉี่ยวชนชายไม่ทราบชื่อสกุล ซึ่งกำลังเดินข้ามถนนเสียชีวิตในที่เกิดเหตุจำนวน 1 ราย</t>
  </si>
  <si>
    <t>นายพรชัย สุริพันธ์
ท2-1ชย-00228/59</t>
  </si>
  <si>
    <t>แสงสว่างไม่เพียงพอ</t>
  </si>
  <si>
    <t>01:10 น.</t>
  </si>
  <si>
    <t xml:space="preserve">ถ.บายพาสนครราชสีมา - ขอนแก่น กม.ที่ 160 </t>
  </si>
  <si>
    <t>ตลาด</t>
  </si>
  <si>
    <t>13-9982 กท</t>
  </si>
  <si>
    <t xml:space="preserve">รถโดยสาร 1 ชั้น
ม.1(ข) </t>
  </si>
  <si>
    <t>หมวด 2 
เส้นทาง 25
กรุงเทพฯ - อุบลราชธานี</t>
  </si>
  <si>
    <t>รถบัสโดยสารประจำทาง หมายเลขทะเบียน 13-9982 กรุงเทพฯ พุ่งชนเสาไฟฟ้าก่อนที่จะเสียหลักตกลงไปในร่องกลางถนน และชนกับต้นไม้บริเวณดังกล่าวประมาณ 2-3 ต้น เป็นเหตุให้พนักขับรถคนที่ 2 เสียชีวิต 1 ราย</t>
  </si>
  <si>
    <t>นายธวัชชัย ลัดดี
ท2-ยส-00259/59</t>
  </si>
  <si>
    <t>รถโดยสาร 
(ไม่มีคู่กรณี)</t>
  </si>
  <si>
    <t>01:30 น.</t>
  </si>
  <si>
    <t>กม.ที่ 108-109 (ขาเข้า) บ้านโคกแพงพวย</t>
  </si>
  <si>
    <t>บ้านค่าย</t>
  </si>
  <si>
    <t>รถโดยสารประจำทาง หมายเลขทะเบียน 15-9574 กรุงเทพฯ ชนคนข้ามถนนเสียชีวิต 1 ราย เนื่องจากคนข้ามตัดหน้ารถอย่างกระชั้นชิด</t>
  </si>
  <si>
    <t>นายพรชัย สุริพันธ์
ท3-ชย-00228/59</t>
  </si>
  <si>
    <t>คู่กรณี
(คนเดินเท้า)</t>
  </si>
  <si>
    <t>เดินข้ามถนนตัดหน้าในระยะกระชั้นชิด</t>
  </si>
  <si>
    <t>ทล.4142 ม.1</t>
  </si>
  <si>
    <t>ดอนสัก</t>
  </si>
  <si>
    <t>15-5599 กท</t>
  </si>
  <si>
    <t>หมวด 2 
เส้นทาง 991 
กรุงเทพฯ - ดอนสัก - เกาะสมุย</t>
  </si>
  <si>
    <t>รถบัสโดยสารหมายเลขทะเบียน 15-5599 กรุงเทพฯ หักหลบรถจักรยานยนต์ที่ขับตัดหน้าอย่างกะทันหัน จนเสียหลักตกลงข้างทาง</t>
  </si>
  <si>
    <t>นายสุรินทร์ ชูชัย
ท3-2นศ-00004/57</t>
  </si>
  <si>
    <t>มิตรภาพขาเข้า จ.นครราชสีมา
กม.208-209</t>
  </si>
  <si>
    <t>เทพาลัย</t>
  </si>
  <si>
    <t>คง</t>
  </si>
  <si>
    <t>14-1854 กท</t>
  </si>
  <si>
    <t>รถโดยสาร 2 ชั้น
ม.4 (ข) พิเศษ</t>
  </si>
  <si>
    <t>หมวด 2
เส้นทาง 20
กรุงเทพฯ - ขอนแก่น</t>
  </si>
  <si>
    <t>รถบัสโดยสาร หมายเลขทะเบียน 14-1854 กทม. ออกจากต้นทางที่จังหวัดขอนแก่นถึงที่เกิดเหตุเบรคไม่ทันไปชนท้ายรถกระบะ จำนวน 3 คัน ได้แก่ คันหมายเลขทะเบียน บก 7551 บึงกาฬ, ญม 4181 กรุงเทพฯ, บพ 5894 ฉะเชิงเทรา</t>
  </si>
  <si>
    <t>นายชูเกียรติ กมลสินธุ์
ท2-ขก-00143/60</t>
  </si>
  <si>
    <t>*รถโดยสารประจำทาง</t>
  </si>
  <si>
    <t>สายบายพาสพังงา-โคกกลอย</t>
  </si>
  <si>
    <t>โคกกลอย</t>
  </si>
  <si>
    <t>ตะกั่วทุ่ง</t>
  </si>
  <si>
    <t>10-1019 ภก</t>
  </si>
  <si>
    <t>หมวด 2
เส้นทาง 949
กรุงเทพฯ - ภูเก็ต (ข)</t>
  </si>
  <si>
    <t>รถโดยสาร หมายเลขทะเบียน 10-1019 ภูเก็ต หักหลบรถกระบะซึ่งจอดอยู่บนไหล่ทางด้านซ้ายและออกรถอย่างกะทันหัน จนเสียหลักตกลงไปในร่องกลางถนน</t>
  </si>
  <si>
    <t>นายณัฐวุฒิ อินตัย
ท2-ภก-01442/56</t>
  </si>
  <si>
    <t>รถกระบะไม่ทราบหมายเลขทะเบียน 
(รถคู่กรณี)</t>
  </si>
  <si>
    <t>10:00 น.</t>
  </si>
  <si>
    <t>วิบูลย์ธรรมรักษ์</t>
  </si>
  <si>
    <t>หนองไม้แดง</t>
  </si>
  <si>
    <t>10-6795 ชบ</t>
  </si>
  <si>
    <t>รถโดยสารสองแถว
ม.3 ธ/ส</t>
  </si>
  <si>
    <t>หมวด 4
เส้นทาง 6088
สด.ชลบุรี - บางแสน</t>
  </si>
  <si>
    <t>รถโดยสารสองแถว หมายเลขทะเบียน 10-6795 ชลบุรี เปลี่ยนช่องจราจรกะทันหัน เป็นเหตุให้รถตู้โดยสาร หมายเลขทะเบียน 10-3222 ระยอง ที่ขับตามหลังมาชนท้ายรถโดยสารสองแถวคันดังกล่าว และรถจักรยานยนต์ที่ขับตามหลังรถตู้มาชนท้ายรถตู้ต่อเนื่องกันอีกคันหนึ่ง</t>
  </si>
  <si>
    <t>นายภูมินทร์ ศรีมาตร
ท2-ชบ-00754/53</t>
  </si>
  <si>
    <t>*รถโดยสารสองแถว หมายเลขทะเบียน 10-6795 ชบ</t>
  </si>
  <si>
    <t>เปลี่ยนช่องทาง
เดินรถกะทันหัน</t>
  </si>
  <si>
    <t>10-3222 รย</t>
  </si>
  <si>
    <t>หมวด 2
เส้นทาง 46
กรุงเทพฯ - ระยอง (ก)</t>
  </si>
  <si>
    <t>นายบุญรัตน์ สุมาลา
ท2-รย-00072/26</t>
  </si>
  <si>
    <t>19:40 น.</t>
  </si>
  <si>
    <t>สายบ้านไร่ - นครชุม</t>
  </si>
  <si>
    <t>ทรงธรรม</t>
  </si>
  <si>
    <t>14-6026 กท</t>
  </si>
  <si>
    <t>ไม่พบข้อมูลในระบบ</t>
  </si>
  <si>
    <t>รถจักรยานยนต์ หมายเลขทะเบียน ขกล 0848 กำแพงเพชร เสียหลักทำให้เฉี่ยวชนกับรถตู้โดยสารประจำทาง หมายเลขทะเบียน 14-6026 กรุงเทพฯ ที่วิ่งในช่องทางปกติ</t>
  </si>
  <si>
    <t>นายสมร ฉิมมา
ท2-ปท-00250/58</t>
  </si>
  <si>
    <t>รถจักรยานยนต์ หมายเลขทะเบียน 14-6026 กท (รถคู่กรณี)</t>
  </si>
  <si>
    <t>20:00 น.</t>
  </si>
  <si>
    <t>ทล.21 สระบุรี - หล่มสัก กม.ที่ 42/600</t>
  </si>
  <si>
    <t>โคกสลุง</t>
  </si>
  <si>
    <t>10-2693 ลบ</t>
  </si>
  <si>
    <t xml:space="preserve">รถโดยสาร 1 ชั้น
ม.2 </t>
  </si>
  <si>
    <t>รถโดยสารประจำทาง หมายเลขทะเบียน 10-2693 ลพบุรี ขับมาถึงที่เกิดเหตุ ซึ่งขณะนั้นฝนตกถนนลื่น และได้หักหลบรถจักรยานยนต์ที่ขับมา จนรถโดยสารเสียหลักชนกับศาลาริมทาง</t>
  </si>
  <si>
    <t>นายสมคิด ชูเชื้อ
ท2-ลบ-00154/58</t>
  </si>
  <si>
    <t>รถจักรยานยนต์ไม่ทราบหมายเลขทะเบียน</t>
  </si>
  <si>
    <t>14:40 น.</t>
  </si>
  <si>
    <t>พระราม 2 กม.20+570 ขาเข้ากรุงเทพฯ คู่ขนานด้านซ้ายสุด</t>
  </si>
  <si>
    <t>คอกกระบ่อ</t>
  </si>
  <si>
    <t>10-2599 สค</t>
  </si>
  <si>
    <t>รถสองแถวโดยสาร
ม.3 (ฉ)</t>
  </si>
  <si>
    <t>หมวด 4
เส้นทาง 8327
สมุทรสาคร - แคราย - โรงเรียนบ้านบางน้ำจืด</t>
  </si>
  <si>
    <t>ผู้ขับรถยนต์บรรทุกส่วนบุคคล หมายเลขทะเบียน 1ฒฐ-4796 กรุงเทพฯ เมาสุราขับรถพุ่งชนรถโดยสารสองแถว หมายเลขทะเบียน 10-2599 สมุทรสาคร ที่จอดรับผู้โดยสารบริเวณที่พักผู้โดยสาร</t>
  </si>
  <si>
    <t>นายวิชัย ไชยดู่
ท2-อท-00080/57</t>
  </si>
  <si>
    <t>รถยนต์บรรทุกส่วนบุคคล (คู่กรณี)</t>
  </si>
  <si>
    <t>เมาสุรา</t>
  </si>
  <si>
    <t>23:30 น.</t>
  </si>
  <si>
    <t>หน้า ร.ร.ไทยรัฐ ถ.บางขันธ์ - หนองเสือ</t>
  </si>
  <si>
    <t>15-8097 กท</t>
  </si>
  <si>
    <t>รถตู้โดยสาร
ม.2 (จ) จัดระเบียบปี 2557</t>
  </si>
  <si>
    <t>หมวด 2
เส้นทาง 901
เส้นทางกรุงเทพฯ - พระนครศรีอยุธยา</t>
  </si>
  <si>
    <t xml:space="preserve">รถตู้โดยสารประจำทางหมายเลขทะเบียน 15-8097 กรุงเทพฯ ไม่มีผู้โดยสาร เสียหลักชนเสาป้ายบอกทาง โดยมีสาเหตุมาจากพนักงานขับรถหลับใน </t>
  </si>
  <si>
    <t>นายเอกชัย ศรีไพศาล
ท2-อท-00080/57</t>
  </si>
  <si>
    <t>*รถตู้โดยสาร
(ไม่มีคู่กรณี)</t>
  </si>
  <si>
    <t>หลับใน-คาดเข็มขัดนิรภัย</t>
  </si>
  <si>
    <t>10:40 น.</t>
  </si>
  <si>
    <t>เพชรเกษม กม.1162-1163 ตรงข้าม ร.ร.วัดอัพวนาราม (ขาล่อง)</t>
  </si>
  <si>
    <t>เขาเจียก</t>
  </si>
  <si>
    <t>พัทลุง</t>
  </si>
  <si>
    <t>10-1923 ตง</t>
  </si>
  <si>
    <t>รถตู้โดยสาร
ม.2 (จ) จัดระเบียบ</t>
  </si>
  <si>
    <t>หมวด 3
เส้นทาง 746
ภูเก็ต - สุไหงโกลก</t>
  </si>
  <si>
    <t>รถตู้โดยสาร หมายเลขทะเบียน 10-1923 ตรังขับมาถึงจุดเกิดเหตุ ได้มีรถจักรยานยนต์ หมายเลขทะเบียน งขต 417 สงขลา ขับออกมาจากซอยตัดหน้ารถตู้เพื่อเข้าสู่ถนนเพชรเกษม ทำให้เกิดการเฉี่ยวชนกัน ทำให้ผู้ขับรถจักรยานยนต์บาดเจ็บและผู้ซ้อนท้ายเสียชีวิต 1 ราย</t>
  </si>
  <si>
    <t>นายสุรัตน์ เกื้อแก้ว
ท3-สข-00102/47</t>
  </si>
  <si>
    <t>19:00 น.</t>
  </si>
  <si>
    <t>ทล.304 (สุวินทวงศ์) กม.62</t>
  </si>
  <si>
    <t>คลองนครเนื่องเขต</t>
  </si>
  <si>
    <t>10-2188 ฉช</t>
  </si>
  <si>
    <t>รถโดยสาร 1 ชั้น
ม.2</t>
  </si>
  <si>
    <t>หมวด 3
เส้นทาง 309
ฉะเชิงเทรา - อรัญประเทศ</t>
  </si>
  <si>
    <t>รถโดยสารประจำทาง หมายเลขทะเบียน 10-2188 ฉะเชิงเทราได้กลับรถตรงจุดกลับรถ โดยรถคันอื่นหยุดให้รถโดยสารคันดังกล่าวกลับรถ ระหว่างที่กำลังกลับรถ รถจักรยานยนต์ (รถพ่วงข้าง) หมายเลขทะเบียน ขงก 924 ฉะเชิงเทรา ที่จอดรถอยู่นั้น ได้ออกรถและชนท้ายรถโดยสารคันดังกล่าว</t>
  </si>
  <si>
    <t>นายสมคิด ชูด้วง
ท2-สก-00119/59</t>
  </si>
  <si>
    <t>รถจักรยานยนต์
(รถคู่กรณี-ไม่สวมหมวดนิรภัย)</t>
  </si>
  <si>
    <t>เพชรเกษม พัทลุง - ตรัง ตลาดนัดบ้านหัวยาง ม.1</t>
  </si>
  <si>
    <t>ต.นาท่อม</t>
  </si>
  <si>
    <t>10-1018 พท</t>
  </si>
  <si>
    <t>รถโดยสารสองแถว
ม.3 (ฉ)</t>
  </si>
  <si>
    <t>หมวด 4
เส้นทาง 1861
พัทลุง - นาวง</t>
  </si>
  <si>
    <t>รถโดยสารสองแถว หมายเลขทะเบียน 10-1018 พัทลุง ขับมาถึงที่เกิดเหตุ ซึ่งอยู่บนเส้นถนนเพชรเกษม ได้มีรถกระบะบรรทุก (มีเครื่องทุ่นแรง) หมายเลขทะเบียน 70-2142 พัทลุง ถอยหลังออกมาจากซอยด้านข้างเพื่อเข้าสู่ถนนเพชรเกษม ทำให้รถโดยสารชนท้ายรถบรรทุกคันดังกล่าว</t>
  </si>
  <si>
    <t>นายสว่าง อ่อนคง
ท1-พท-00005/47</t>
  </si>
  <si>
    <t xml:space="preserve">รถกระบะบรรทุก
(รถคู่กรณี)
</t>
  </si>
  <si>
    <t>ทล.44 กม.81 บ้านปลายหริก ม.2</t>
  </si>
  <si>
    <t>เคียนซา</t>
  </si>
  <si>
    <t>10-3696 สฎ</t>
  </si>
  <si>
    <t>หมวด 4
เส้นทาง 8417
สุราษฎร์ธานี - บ้านบางสวรรค์</t>
  </si>
  <si>
    <t>รถจักรยานยนต์ หมายเลขทะเบียน 1กต-9523 สุราษฎร์ธานี ตัดหน้ารถตู้โดยสาร หมายเลขทะเบียน 10-3696 
สุราษฎร์ธานี ทำให้รถตู้ไม่สามารถหยุดรถทัน จึงชนรถจักรยานยนต์คันดังกล่าว</t>
  </si>
  <si>
    <t>นายทำนอง บุญชูวงศ์
ท1-สฎ-00001/57</t>
  </si>
  <si>
    <t>บริเวณด้านหน้าตลาดน้ำมาบตาพุด ถ.สุขุมวิท</t>
  </si>
  <si>
    <t>10-7164 นม</t>
  </si>
  <si>
    <t>รถโดยสารประจำทาง
ม.4 (ข)</t>
  </si>
  <si>
    <t>หมวด 3 
เส้นทาง 824
เลย - นครราชสีมา - ระยอง</t>
  </si>
  <si>
    <t>รถโดยสารประจำทาง หมายเลขทะเบียน 10-7164 นครราชสีมา ขับมาถึงที่เกิดเหตุ ได้มีรถจักรยานยนต์ หมายเลขทะเบียน งบษ 78 ชลบุรี ซึ่งขับอยู่ด้านหน้าเปลี่ยนช่องการเดินรถอย่างกะทันหัน จึงทำให้รถโดยสารชนท้ายรถจักรยานยนต์</t>
  </si>
  <si>
    <t>นายอดิศักดิ์ จานนอก
ท2-ชย-00023/57</t>
  </si>
  <si>
    <t>ขับตัดหน้าในระยะกระชั้นชิด</t>
  </si>
  <si>
    <t>14:20 น.</t>
  </si>
  <si>
    <t>ทล.32 (เอเชีย) กม.5</t>
  </si>
  <si>
    <t>คลองจิก</t>
  </si>
  <si>
    <t>บางปะอิน</t>
  </si>
  <si>
    <t>10-2648 อย</t>
  </si>
  <si>
    <t xml:space="preserve">หมวด 2
เส้นทาง 901
กรุงเทพฯ - พระนครศรีอยุธยา
</t>
  </si>
  <si>
    <t>รถตู้โดยสาร หมายเลขทะเบียน 10-2648 พระนครศรีอยุธยา ขับมาช่องจราจรที่ 2 เมื่อถึงจุดเกิดเหตุ เจ้าพนักงานตำรวจได้เรียกให้รถตู้คันดังกล่าว ทำให้รถตู้ต้องเบี่ยงเข้าเลนซ้ายสุด ขณะเดียวกันได้มีรถบรรทุก หมายเลขทะเบียน 70-0155 หนองบัวลำภู และ 80-5880 หนองบัวลำภูขับมาพอดี และหยุดรถไม่ทันชนท้ายด้านซ้ายของรถตู้</t>
  </si>
  <si>
    <t>นายวิเชียร สุทธิลักษณ์
ท2-อย-00429/37</t>
  </si>
  <si>
    <t>*รถตู้โดยสาร</t>
  </si>
  <si>
    <t>13.36 น.</t>
  </si>
  <si>
    <t>สี่แยก ถ.ทล.24 ช่วงเดชอุดม-อุบล กม.8 ตัดกับถนนที่ออกจากซอย</t>
  </si>
  <si>
    <t>ธาตุ</t>
  </si>
  <si>
    <t>วารินชำราบ</t>
  </si>
  <si>
    <t>10-6761 อบ</t>
  </si>
  <si>
    <t>หมวด 4
เส้นทาง 1460
อุบลราชธานี - เดชอุดม</t>
  </si>
  <si>
    <t>รถตู้โดยสาร หมายเลขทะเบียน 10-6761 อุบลราชธานี ขับมาทางตรง ขณะนั้นได้มีรถกระบะ หมายเลขทะเบียน บร-3089 อุบลราชธานี ขับตัดหน้าออกจากซอยข้าง สนง.ศูนย์อนามัยเขต 10  จึงทำให้รถตู้โดยสารพุ่งชนรถกระบะ</t>
  </si>
  <si>
    <t>นายสุพัฒน์ ราศิวงค์
ท4-อบ-00060/58</t>
  </si>
  <si>
    <t>รถกระบะ
(รถคู่กรณี)</t>
  </si>
  <si>
    <t>03:30 น.</t>
  </si>
  <si>
    <t xml:space="preserve">ทล.1 ตอนวังม่วง - แม่เชียงราย บน กม.572+800 </t>
  </si>
  <si>
    <t>วังจันทร์</t>
  </si>
  <si>
    <t>สามเงา</t>
  </si>
  <si>
    <t>10-3060 ลป</t>
  </si>
  <si>
    <t>หมวด 2
เส้นทาง 91
กรุงเทพฯ - ลำปาง (ข)</t>
  </si>
  <si>
    <t>รถบัสโดยสารหมายเลขทะเบียน 10-3060 ลำปาง ได้เร่งเครื่องเพื่อแซงรถบรรทุกที่อยู่ด้านหน้า ขณะเดียวกันได้มีรถแซงขึ้นมาจากทางด้านหลังอีกคัน จึงหักหลบ จนทำให้รถโดยสารไปชนท้ายรถบรรทุกคันที่วิ่งด้านหน้า และเสียหลักตกลงข้างทางทั้ง 2 คัน</t>
  </si>
  <si>
    <t>นายโยธิน หวยพระ
ท2-พช-00757/56</t>
  </si>
  <si>
    <t>15:40 น.</t>
  </si>
  <si>
    <t>กม.ที่ 43+300 ถ.เพชรเกษม (ขาเข้าเมืองนครปฐม)</t>
  </si>
  <si>
    <t>ท่าตำหนัก</t>
  </si>
  <si>
    <t>นครชัยศรี</t>
  </si>
  <si>
    <t>14-4715 กม.</t>
  </si>
  <si>
    <t>หมวด 2
เส้นทาง 81
กรุงเทพฯ - กาญจนบุรี</t>
  </si>
  <si>
    <t>พขร.รถตู้โดยสาร หมายเลขทะเบียน 14-4715 กรุงเทพฯ ขับมาถึงจุดเกิดเหตุเป็นทางยกระดับแยกเข้า อ.นครชัยศรี พขร.เปลี่ยนช่องทางเดินรถไม่ทัน จึงเฉี่ยวชนกับรั้วเหล็กบริเวณคอสะพานของทางยกระดับ</t>
  </si>
  <si>
    <t>นายอำพันธ์ แก้วเจริญโชค
ท2-กจ-00158/50</t>
  </si>
  <si>
    <t>*รถโดยสาร
(ไม่มีคู่กรณี)</t>
  </si>
  <si>
    <t>05:29 น.</t>
  </si>
  <si>
    <t>กม.ที่ 128/700 บริเวณวัดห้วยโรง (ขาเข้ากรุงเทพฯ) ถ.เพชรเกษม</t>
  </si>
  <si>
    <t>ห้วยโรง</t>
  </si>
  <si>
    <t>13-7000 กท</t>
  </si>
  <si>
    <t>รถโดยสาร 2 ชั้น 
ม.4 (ก)</t>
  </si>
  <si>
    <t>หมวด 2
เส้นทาง 9917
กรุงเทพฯ - สุไหงโกลก</t>
  </si>
  <si>
    <t>รถบัสโดยสาร หมายเลขทะเบียน 13-7000 กรุงเทพฯ ขับมาถึงที่เกิดเหตุ พนักงานขับเกิดอาการหลับในจึงขับไปชนท้ายรถบรรทุกไม่ประจำทาง หมายเลขทะเบียน 71-1444 สงขลา</t>
  </si>
  <si>
    <t>นายนิดี นิโอะ
ท2-ปน-00239/58</t>
  </si>
  <si>
    <t>บริเวณหน้าร้านโดมข้าวมันไก่ ตรงข้ามห้างสรรพสินค้าโลตัสลพบุรี ถ.พหลโยธิน 1 ขาออก</t>
  </si>
  <si>
    <t>ท่าศาลา</t>
  </si>
  <si>
    <t>10-2229 ลบ</t>
  </si>
  <si>
    <t>รถโดยสารประจำทาง
ม.3 ธ/ส</t>
  </si>
  <si>
    <t>หมวด 4
เส้นทาง 2467
ท่าขุนนาง - บ้านดงจำปา</t>
  </si>
  <si>
    <t>รถโดยสารประจำทาง หมายเลขทะเบียน 10-2229 ลพบุรี จอดส่งผู้โดยสารในช่องจราจรชิดขอบทางด้านซ้าย ขณะเดียวกันได้มีรถบรรทุกส่วนบุคคล หมายเลขทะเบียน 80 - 8492 สิงห์บุรี ขับตามหลังมาในช่องจราจรที่ 2 ในลักษณะล้ำเข้าไปในช่องทางที่รถโดยสารจอดอยู่ ทำให้เฉี่ยวชนท้ายด้านขวาของรถโดยสาร และรถโดยสารได้พุ่งชนท้ายรถยนต์ส่วนบุคคลอีก 3 คันที่จอดอยู่บริเวณหน้าร้านข้าวมันไก่</t>
  </si>
  <si>
    <t>นายบุญยัง เณรตรุษ
ท2-ลบ-00395/41</t>
  </si>
  <si>
    <t>15:30 น.</t>
  </si>
  <si>
    <t>กม.46-4</t>
  </si>
  <si>
    <t>ทับไทร</t>
  </si>
  <si>
    <t>โป่งน้ำร้อน</t>
  </si>
  <si>
    <t>10-2624 ฉช</t>
  </si>
  <si>
    <t>หมวด 3 
เส้นทาง 386
ฉะเชิงเทรา - จันทบุรี</t>
  </si>
  <si>
    <t>รถกระบะบรรทุกส่วนบุคคล หมายเลขทะเบียน บร 4257 จันทบุรี เสียหลักหลุดโค้งมาในช่องทางของรถตู้ทำให้เฉี่ยวชนด้านขวาของรถตู้โดยสาร หมายเลขทะเบียน 10-2624 ฉะเชิงเทรา เป็นเหตุให้รถเสียหลักพลิกคว่ำข้างทาง ขณะเกิดเหตุฝนตกเล็กน้อย</t>
  </si>
  <si>
    <t>นายเอนก ยังเจริญ
ท2-ฉช-00540/55</t>
  </si>
  <si>
    <t>13:00 น.</t>
  </si>
  <si>
    <t>ทล.308 กม.3+500</t>
  </si>
  <si>
    <t>10-1649 ปท</t>
  </si>
  <si>
    <t>รถโดยสาร 1 ชั้น
ม.3</t>
  </si>
  <si>
    <t>หมวด 3 
เส้นทาง 372
รังสิต - บางปะอิน</t>
  </si>
  <si>
    <t>รถจักรยานยนต์ หมายเลขทะเบียน ขทข-0849 อย เปลี่ยนช่องจราจรกะทันหันตัดหน้ารถโดยสารประจำทาง หมายเลขทะเบียน 10-1649 ปท</t>
  </si>
  <si>
    <t>นายอยุธยา คำมา
ท2-ขก-00254/58</t>
  </si>
  <si>
    <t>หน้าร้านบ้านค่ายเฟอร์นิเจอร์</t>
  </si>
  <si>
    <t>10-3224 รย</t>
  </si>
  <si>
    <t>รถตู้โดยสาร
ม.1 (ข) หรือ ม.2 (จ)</t>
  </si>
  <si>
    <t>หมวด 2
เส้นทาง 35
กรุงเทพฯ - บ้านมาบตาพุด - ระยอง</t>
  </si>
  <si>
    <t>รถตู้โดยสารประจำทาง หมายเลขทะเบียน 10-3224 ระยอง ถูกรถจักรยานยนต์ไม่ทราบหมายเลขทะเบียนตัดหน้าอย่างกระชั้นชิด จึงหักหลบและเสียหลักข้ามเกาะกลางถนน</t>
  </si>
  <si>
    <t>นายวิศณุ รอดดวง
ท2 - รย - 00342/54</t>
  </si>
  <si>
    <t>ประจำเดือน พฤษภาคม 2560</t>
  </si>
  <si>
    <t>หมวด (ซ่อนไฟล์เวลาพริ้น)</t>
  </si>
  <si>
    <t>รถ 1 ชั้น</t>
  </si>
  <si>
    <t>รถ 2 ชั้น</t>
  </si>
  <si>
    <t xml:space="preserve"> 2 พ.ค. 60</t>
  </si>
  <si>
    <t>23.10 น.</t>
  </si>
  <si>
    <t>แจ้งสนิท (บ้านไผ่ - บรบือ)</t>
  </si>
  <si>
    <t>หนองน้ำใส</t>
  </si>
  <si>
    <t>บ้านไผ่</t>
  </si>
  <si>
    <t>ขอนแก่น</t>
  </si>
  <si>
    <t>15-5917 กท</t>
  </si>
  <si>
    <t>หมวด 2 
เส้นทาง 98
กรุงเทพฯ - อุบลราชธานี</t>
  </si>
  <si>
    <t xml:space="preserve">รถโดยสารประจำทาง คันหมายเลขทะเบียน 15-5917 กรุงเทพฯ เฉี่ยวชนรถจักรยานยนต์ หมายเลขทะเบียน ขลธ 865 ขอนแก่น </t>
  </si>
  <si>
    <t>นายสฤทธิ์ ทองจันทร์
ท2-สน-00266/53</t>
  </si>
  <si>
    <t>รถคู่กรณี
(รถจักรยานยนต์)</t>
  </si>
  <si>
    <t>18.00 น.</t>
  </si>
  <si>
    <t>ทล.4</t>
  </si>
  <si>
    <t>บางใหญ่</t>
  </si>
  <si>
    <t>กระบุรี</t>
  </si>
  <si>
    <t>ระนอง</t>
  </si>
  <si>
    <t>15-4160 กท</t>
  </si>
  <si>
    <t>หมวด 2
เส้นทาง 63
กรุงเทพฯ - ภูเก็ต</t>
  </si>
  <si>
    <t>รถโดยสารประจำทาง คันหมายเลขทะเบียน 15-4160 กท ขับมาขณะที่ฝนตกถนนลื่น ทำให้เกิดเหตุรถพลิกคว่ำ</t>
  </si>
  <si>
    <t>นายเชาวฤทธิ์ รัตนบุรี
ท2-พช-00200/59</t>
  </si>
  <si>
    <t>รถโดยสาร*
(ไม่มีคู่กรณี)</t>
  </si>
  <si>
    <t>00.20 น.</t>
  </si>
  <si>
    <t>มิตรภาพ</t>
  </si>
  <si>
    <t>10-8115 ขก</t>
  </si>
  <si>
    <t>หมวด 2
เส้นทาง 79
กรุงเทพฯ - กุมภวาปี - บึงกาฬ</t>
  </si>
  <si>
    <t>รถบัสโดยสาร คันหมายเลขทะเบียน 10-8115 ขอนแก่น ขับตามหลังรถกระบะบรรทุก และรถเก๋ง เมื่อมาถึงบริเวณสี่แยกไฟแดงโลตัส พนักงานขับรถบัสคันดังกล่าวจึงเบรคเมื่อเห็นสัญญาณไฟแดง แต่เนื่องจากฝนตกถนนลื่น จึงเบรคไม่อยู่ลื่นไถลไปชนรถยนต์ 2 คันด้านหน้า</t>
  </si>
  <si>
    <t>นายชัยยา นิสีดา
ท4-อด-00032/59</t>
  </si>
  <si>
    <t xml:space="preserve">รถโดยสาร*
</t>
  </si>
  <si>
    <t>09.00 น.</t>
  </si>
  <si>
    <t>สุนทรโกษา</t>
  </si>
  <si>
    <t>คลองเตย</t>
  </si>
  <si>
    <t>12-0799 กท</t>
  </si>
  <si>
    <t xml:space="preserve">รถสองแถวโดยสาร
ม.3 (ธ)
</t>
  </si>
  <si>
    <t>หมวด 1
เส้นทาง 195
คลองเตย - สะพานวงแหวนอุตสาหกรรม - ห้างสรรพสินค้าเดอะมอลล์ ท่าพระ</t>
  </si>
  <si>
    <t>รถสองแถวโดยสาร คันหมายเลขทะเบียน 12-0799 กรุงเทพฯ ขับเฉี่ยวชนรถจักรยาน ทำให้ผู้ขับขี่รถจักรยานเสียชีวิต</t>
  </si>
  <si>
    <t>นายมณเฑียร  ฤทธิ์เต็ม
ท2-ปท-03790/59</t>
  </si>
  <si>
    <t>รถสองแถวโดยสาร*</t>
  </si>
  <si>
    <t>ผู้ประกอบการขนส่งรายงาน</t>
  </si>
  <si>
    <t>เพิ่ม</t>
  </si>
  <si>
    <t>02.30 น.</t>
  </si>
  <si>
    <t>มิตรภาพ - หนองคาย</t>
  </si>
  <si>
    <t>10-7900 นม</t>
  </si>
  <si>
    <t>รถโดยสาร 2 ชั้น
ม.2 (ก)</t>
  </si>
  <si>
    <t>หมวด 3
เส้นทาง 267
นครราชสีมา - ระยอง</t>
  </si>
  <si>
    <t>รถโดยสารคันหมายเลขทะเบียน 10-7900 นครราชสีมา แวะเข้าทางซ้ายของถนนเพื่อรับผู้โดยสาร จากนั้นจึงให้สัญญาณไฟเพื่อเปลี่ยนช่องทางไปทางด้านขวา แล้วถูกรถจักรยานยนต์พุ่งชนกลางคัน</t>
  </si>
  <si>
    <t>นายคนองเมฆ จันทร์แก้ว
ท2-นม-00847/46</t>
  </si>
  <si>
    <t>06.41 น.</t>
  </si>
  <si>
    <t>เอเชีย 41</t>
  </si>
  <si>
    <t>วิสัยเหนือ</t>
  </si>
  <si>
    <t>สวี</t>
  </si>
  <si>
    <t>14-4440 กท</t>
  </si>
  <si>
    <t>รถสิบล้อพ่วง คันหมายเลขทะเบียน 70-1124 พัทลุง และ 70-1125 พัทลุง เบรคชะลอความเร็วระหว่างเข้าโค้ง ทำให้รถตู้โดยสารเช่าเหมา หมายเลขทะเบียน 14-4440 กรุงเทพฯ วิ่งมาด้วยความเร็วชนท้ายรถบรรทุกและเสียหลักลงข้างทาง</t>
  </si>
  <si>
    <t>นายมงคล สรงกระสินธุ์
ท2-กท-01787/57</t>
  </si>
  <si>
    <t>รถตู้โดยสาร*</t>
  </si>
  <si>
    <t>15.25 น.</t>
  </si>
  <si>
    <t>ทล.4035</t>
  </si>
  <si>
    <t>สาคู</t>
  </si>
  <si>
    <t>พระแสง</t>
  </si>
  <si>
    <t>10-3940 สร</t>
  </si>
  <si>
    <t>หมวด 4
เส้นทาง 8337
สุราษฎร์ - บ้านส้อง</t>
  </si>
  <si>
    <t>พนักงานขับรถตู้โดยสารประจำทาง คันหมายเลขทะเบียน 10-3940 สุราษฎร์ธานี นำรถไปส่วนตัว เมื่อมาถึงที่เกิดเหตุ พขร.ควบคุมรถไม่ได้ ทำให้เสียหลักตกลงข้างทาง</t>
  </si>
  <si>
    <t>นายสันชัย เพชรรัตน์
ท2-สฎ-00137/58</t>
  </si>
  <si>
    <t>รถตู้โดยสาร*
(ไม่มีคู่กรณี)</t>
  </si>
  <si>
    <t>05.00 น.</t>
  </si>
  <si>
    <t>อรุณประเสริฐ</t>
  </si>
  <si>
    <t>หนองคู</t>
  </si>
  <si>
    <t>เมืองยโสธร</t>
  </si>
  <si>
    <t>ยโสธร</t>
  </si>
  <si>
    <t>15-6720 กท</t>
  </si>
  <si>
    <t>หมวด 2 
เส้นทาง 955
กรุงเทพฯ - โขงเจียม</t>
  </si>
  <si>
    <t>รถจักรยานยนต์ หมายเลขทะเบียน กค 6995 อำนาจเจริญขับชนต้นไม้ที่ล้มขวางกลางถนน  คนซ้อนท้ายได้ลากคนขับที่บาดเจ็บมานอนข้างทาง ระหว่างนั้นได้มีรถโดยสารประจำทาง คันหมายเลขทะเบียน 15-6720 กรุงเทพฯ ขับมาเบรคไม่ทันจึงชนกับรถจักรยานยนต์ที่ประสบเหตุอยู่ก่อนแล้ว ต่อมารถโดยสารอีกคัน หมายเลขทะเบียน 14-0371 กรุงเทพฯ ขับมาเห็นรถคันแรกจอดอยู่ จึงหักหลบทางด้านขวา ไปเจอต้นไม้ขวางอยู่ จึงหักรถเข้าเลนซ้ายชนเข้ากับผู้บาดเจ็บที่อยู่ข้างทางเสียชีวิตในที่เกิดเหตุ</t>
  </si>
  <si>
    <t>นายอนุสรณ์ แก้วสวัสดิ์
ท2-กท-02909/59</t>
  </si>
  <si>
    <t>รถโดยสาร*</t>
  </si>
  <si>
    <t>สภาพถนนมีต้นไม้ล้มกีดขวางการจราจร</t>
  </si>
  <si>
    <t>14-0371 กท</t>
  </si>
  <si>
    <t xml:space="preserve">รถโดยสาร 1 ชั้น
ม.2 (ก)
</t>
  </si>
  <si>
    <t>หมวด 2
เส้นทาง 955
กรุงเทพฯ - โขงเจียม</t>
  </si>
  <si>
    <t>นายวิฑูรย์ ดาผาวัลย์
ท2-00131/59</t>
  </si>
  <si>
    <t>21.00 น.</t>
  </si>
  <si>
    <t>ทล.317 ระหว่าง กม.ที่ 129-130 ถ.สายจันทบุรี - สระแก้ว</t>
  </si>
  <si>
    <t>เขาฉกรรจ์</t>
  </si>
  <si>
    <t>10-0799 สก</t>
  </si>
  <si>
    <t xml:space="preserve">รถตู้โดยสาร
ม.2 (จ)
</t>
  </si>
  <si>
    <t>หมวด 3
เส้นทาง 385
ชลบุรี - ตลาดโรงเกลือ</t>
  </si>
  <si>
    <t xml:space="preserve">รถตู้โดยสารคันหมายเลขทะเบียน 10-0799 สระแก้ว ชนกับรถยนต์คันหมายเลขทะเบียน 1ฒล-7824 กรุงเทพฯ ซึ่งวิ่งออกมาจากซอยด้านซ้ายทำให้รถตู้โดยสารเสียหลักข้ามเลนไปชนกับรถยนต์นิสสัน คันหมายเลขทะเบียน บต-5535 สระแก้ว </t>
  </si>
  <si>
    <t>นายภัทรกร จันทร์ทรง
ท1-สก-00002/60</t>
  </si>
  <si>
    <t>รถคู่กรณี
(รถยนต์ส่วนบุคคล)</t>
  </si>
  <si>
    <t>05.40 น.</t>
  </si>
  <si>
    <t>ทล.12ช่วงหล่มสัก - ขอนแก่น  กม. 418 - 419</t>
  </si>
  <si>
    <t>โคกมน</t>
  </si>
  <si>
    <t>น้ำหนาว</t>
  </si>
  <si>
    <t>10-6288 ขก</t>
  </si>
  <si>
    <t>รถโดยสาร 1 ชั้น
ม. 2 (ก)</t>
  </si>
  <si>
    <t>หมวด 3
เส้นทาง 217
ขอนแก่น  - เลย</t>
  </si>
  <si>
    <t>รถโดยสารประจำทาง คันหมายเลขทะเบียน 10-6288 ขอนแก่น ขับมาถึงที่เกิดเหตุ ซึ่งขณะนั้นฝนตกถนนลื่น จึงเสียหลักพลิกคว่ำลงข้างทาง</t>
  </si>
  <si>
    <t>นายสมเชื้อ รัตนไพบูลย์
ท2-ขก-00038/59</t>
  </si>
  <si>
    <t>10.30 น.</t>
  </si>
  <si>
    <t>ทางคู่ขนาน ถ.มิตรภาพ ขาออก จ.นครราชสีมา</t>
  </si>
  <si>
    <t>10-8274 นม</t>
  </si>
  <si>
    <t xml:space="preserve">รถสองแถวโดยสาร
ม.3ธ/ส
</t>
  </si>
  <si>
    <t>หมวด 1
เส้นทาง 17
ม.เทคโนโลยีสุรนารี - บ้านทะเล</t>
  </si>
  <si>
    <t>รถลากจูงบรรทุกน้ำมันเชื้อเพลิง คันหมายเลขทะเบียน 70-9289 อย และส่วนหาง หมายเลขทะเบียน 70-9290 อย วิ่งมาถึงจุดเกิดเหตุ แล้วมี รถโดยสารสองแถว คันหมายเลขทะเบียน 10-8274 นม ชนเข้ากลางตัวรถบรรทุก เป็นผลให้คนขับรถสองแถวบาดเจ็บ หมดสติ</t>
  </si>
  <si>
    <t>นายโกวิทย์ คำโมรี
ท3-นม-00034/36</t>
  </si>
  <si>
    <t>19.00 น.</t>
  </si>
  <si>
    <t>ดอนเมืองโทลล์เวย์ขาออกใกล้ ถ.งามวงศ์วาน</t>
  </si>
  <si>
    <t>แขวงลาดยาว</t>
  </si>
  <si>
    <t>เขตจตุจักร</t>
  </si>
  <si>
    <t>15-8201 กท</t>
  </si>
  <si>
    <t>รถตู้โดยสาร
ม.2 (จ) จัดระเบียบ ปี 2557</t>
  </si>
  <si>
    <t>หมวด 2
เส้นทาง 959
กรุงเทพฯ - ตะพานหิน</t>
  </si>
  <si>
    <t xml:space="preserve">รถตู้โดยสาร คันหมายเลขทะเบียน 15-8201 กรุงเทพฯ เสียหลักชนขอบทาง </t>
  </si>
  <si>
    <t>นายบุญชอบ  กนิษฐานนต์
ท2-กท-18444/57</t>
  </si>
  <si>
    <t>03.15 น.</t>
  </si>
  <si>
    <t>สายฮอด - ดอยเต่า กม. 6</t>
  </si>
  <si>
    <t>บ้านตาล</t>
  </si>
  <si>
    <t>ฮอด</t>
  </si>
  <si>
    <t>15-9279 กท</t>
  </si>
  <si>
    <t>รถโดยสารประจำทาง
ม.1 (ข) พิเศษ</t>
  </si>
  <si>
    <t>หมวด 2
เส้นทาง 961
กรุงเทพฯ - แม่ฮ่องสอน</t>
  </si>
  <si>
    <t>รถบรรทุก คันหมายเลขทะเบียน 70-8676 นครสวรรค์ วิ่งมาบนถนน ขณะนั้นฝนตกถนนลื่นปรากฏว่ามีกิ่งไม้ใหญ่ล้มกีดขวางทางจราจร พนักงานขับรถบรรทุกพยายามหยุดรถแต่เสียหลักจนทำให้ล้ำเข้าไปในช่องทางฝั่งตรงข้าม จึงเฉี่ยวชนตัวถังด้านขวาของรถทัวร์ที่ขับสวนมา</t>
  </si>
  <si>
    <t>นายเกษม ประสงค์พนา
ท3-มส-00020/59</t>
  </si>
  <si>
    <t>รถคู่กรณี
(รถบรรทุก)</t>
  </si>
  <si>
    <t>ต้นไม้ล้มกีดขวางบนช่องทางจราจร</t>
  </si>
  <si>
    <t>15.00 น.</t>
  </si>
  <si>
    <t>รามคำแหง 132 ใต้ทางด่วนกาญจนาภิเษก</t>
  </si>
  <si>
    <t>แขวงพลับพลา</t>
  </si>
  <si>
    <t>เขตวังทองหลาง</t>
  </si>
  <si>
    <t>12-4896 กท</t>
  </si>
  <si>
    <t>รถโดยสาร 1 ชั้น
ม.2 (ข)</t>
  </si>
  <si>
    <t>หมวด 1
เส้นทาง 501
มีนบุรี - หัวลำโพง</t>
  </si>
  <si>
    <t>รถเมล์ สาย 93 คันหมายเลขทะเบียน 12-4896 กท เกิดประกายไฟขึ้นบริเวณเครื่องยนต์ พนักงานขับรถใช้ถังดับเพลิงฉีดดับเพลิงได้ทัน ขณะเกิดเหตุไม่มีผู้โดยสาร</t>
  </si>
  <si>
    <t>นายสมชาย จากรัมย์
ท2-1ปท-02478/59</t>
  </si>
  <si>
    <t>เครื่องยนต์ขัดข้อง (ไฟไหม้เครื่องยนต์)</t>
  </si>
  <si>
    <t>ทล. 361 (เลี่ยงเมืองชลบุรี)</t>
  </si>
  <si>
    <t>พัทยา</t>
  </si>
  <si>
    <t>10-5632 ชบ</t>
  </si>
  <si>
    <t>หมวด 3
เส้นทาง 306
ชลบุรี - ฉะเชิงเทรา</t>
  </si>
  <si>
    <t>รถตู้โดยสาร คันหมายเลขทะเบียน 10 - 5632 ชลบุรี วิ่งมาบนสะพานข้ามแยก ถ. ทางหลวง 361 (เลี่ยงเมืองชลบุรี) ชนท้ายรถดูดฝุ่น ขณะทำงานบนสะพานดังกล่าว</t>
  </si>
  <si>
    <t>นายประสาท ตันพงษ์
ท2-ชบ-00539/53</t>
  </si>
  <si>
    <t>23.05 น.</t>
  </si>
  <si>
    <t>ทล.202  บ้านตลาดไทร</t>
  </si>
  <si>
    <t>ตลาดไทร</t>
  </si>
  <si>
    <t>ประทาย</t>
  </si>
  <si>
    <t>10-8528 นม</t>
  </si>
  <si>
    <t>หมวด 2
เส้นทาง 968
กรุงเทพฯ - ยโสธร</t>
  </si>
  <si>
    <t>รถโดยสารประจำทาง คันหมายเลขทะเบียน 10-8528 นครราชสีมา เดินทางมาถึงจุดเกิดเหตุ ซึ่งมีถนนลื่นเนื่องจากฝนตก จึงชนท้ายรถยนต์จำนวน 3 คัน</t>
  </si>
  <si>
    <t>นายสุธี เอี่ยมมาก
ท3-นม-00239/59</t>
  </si>
  <si>
    <t>16.30 น.</t>
  </si>
  <si>
    <t>พระราม 3 ขาเข้า</t>
  </si>
  <si>
    <t>11-8729 กท</t>
  </si>
  <si>
    <t xml:space="preserve">รถโดยสารประจำทาง
ม.3 (ธ)
</t>
  </si>
  <si>
    <t>หมวด 1
เส้นทาง 205
คลองเตย - ถ.รัชดาภิเษก (ตอนล่าง)</t>
  </si>
  <si>
    <t>รถจักรยานขับแซงรถสองแถวโดยสาร คันหมายเลขทะเบียน 11-8729 กรุงเทพฯ ด้านซ้ายทำให้เกิดเหตุเฉี่ยวชนกันขึ้น ส่งผลให้ผู้ขับรถจักรยานเสียชีวิต 1 ราย</t>
  </si>
  <si>
    <t>นายสมพงษ์ โมคาพันธ์
ท2-ยส-00269/51</t>
  </si>
  <si>
    <t>ขับแซงในที่คับขัน/ผิดกฎหมาย</t>
  </si>
  <si>
    <t>04.05 น.</t>
  </si>
  <si>
    <t>ทล.2 ถ.มิตรภาพ กม. 8 ช่วงแก่งคอย</t>
  </si>
  <si>
    <t>10-8314 ขก</t>
  </si>
  <si>
    <t>รถโดยสารประจำทาง คันหมายเลขทะเบียน 10-8314 ขอนแก่น ขับมาเลนขวาสุด ขณะนั้นมีรถบรรทุก คันหมายเลขทะเบียน 82-8036 บุรีรัมย์ ซึ่งวิ่งอยู่เลนกลาง แซงรถขึ้นมาเลนขวาสุด แล้วชนท้ายรถโดยสารคันดังกล่าว (ขณะนั้นมีฝนตก ถนนลื่น)</t>
  </si>
  <si>
    <t>นายนิคม โยจาโจ
ท2-ขก-00428/58</t>
  </si>
  <si>
    <t>เปลี่ยนช่องจราจรอย่างกะทันหัน</t>
  </si>
  <si>
    <t>02.00 น.</t>
  </si>
  <si>
    <t>ทล. 1 (พหลโยธิน) กม.103</t>
  </si>
  <si>
    <t>ปากข้าวสาร</t>
  </si>
  <si>
    <t>14-4982 กท</t>
  </si>
  <si>
    <t>รถโดยสารประจำทาง คันหมายเลขทะเบียน 14-4982 กรุงเทพฯ วิ่งตามหลังรถบรรทุก คันหมายเลขทะเบียน 70-0660 เพชรบูรณ์ ซึ่งเบรคกะทันหัน ทำให้รถโดยสารคันดังกล่าวที่วิ่งตามหลังเบรคไม่ทันชนท้ายรถบรรทุก จนรถบรรทุกเสียหลักพลิกคว่ำ</t>
  </si>
  <si>
    <t>นายเพชรนิล ชิณโคตร
ท2-ขก-00304/59</t>
  </si>
  <si>
    <t>14.30 น.</t>
  </si>
  <si>
    <t>ทล.344 บ้านบึง-แกลง กม.69-70</t>
  </si>
  <si>
    <t>15-9535 กท</t>
  </si>
  <si>
    <t>หมวด 1
เส้นทาง ต.63
รังสิต - การเคหะบางพลี (ทางด่วน)</t>
  </si>
  <si>
    <t>รถตู้โดยสารประจำทาง คันหมายเลขทะเบียน 15-9535 กรุงเทพฯ บรรทุกแรงงานต่างด้าว 10 คนและคนไทย 3 คน เสียหลักชนกับรถยนต์ส่วนบุคคล คันหมายเลขทะเบียน ผล 2658 ชลบุรี และรถคันหมายเลขทะเบียน ผบ 5583 ชลบุรี ซึ่งจอดอยู่บริเวณไหล่ทาง</t>
  </si>
  <si>
    <t>นายธวัช บุญสิงห์
ท2-นว-00210/55</t>
  </si>
  <si>
    <t>18.15 น.</t>
  </si>
  <si>
    <t>ทล.348 โนนดินแดง - ตาพระยา หน้า ร.ร.บ้านลำนางรอง</t>
  </si>
  <si>
    <t>ลำนางรอง</t>
  </si>
  <si>
    <t>โนนดินแดง</t>
  </si>
  <si>
    <t>10-2245 บร</t>
  </si>
  <si>
    <t>หมวด 3
เส้นทาง 522
บุรีรัมย์ - จันทบุรี</t>
  </si>
  <si>
    <t>พนักงานขับรถโดยสาร คันหมายเลขทะเบียน 10-2245 บร ขับมาถึงจุดเกิดเหตุ ขณะนั้นได้มีผู้โดยสารรายหนึ่งเกิดอาการคลุ้มคลั่งโวยวายว่ามีคนมาทำร้ายตน และกระโจนเข้าไปแย่งพวงมาลัยของพนักงานขับรถ จนทำให้รถเสียหลักข้ามเลนพุ่งชนรถเก๋ง คันหมายเลขทะเบียน วม-8459 กรุงเทพฯ ทำให้มีผู้ได้รับบาดเจ็บ 2 ราย (ชาวต่างชาติมากับรถเก๋ง)</t>
  </si>
  <si>
    <t>นายมานะ เผือกนอก
ท2-ฉช-00195/60</t>
  </si>
  <si>
    <t>เหตุสุดวิสัย-ผู้โดยสารแย่งพวงมาลัยกับ พขร.รถโดยสาร</t>
  </si>
  <si>
    <t>14.21 น.</t>
  </si>
  <si>
    <t>ทล.23 ช่วงเขื่องใน - ยโสธร บ้านหนองไฮ</t>
  </si>
  <si>
    <t>หนองบอน</t>
  </si>
  <si>
    <t>เขื่องใน</t>
  </si>
  <si>
    <t>10-2026 ยส</t>
  </si>
  <si>
    <t>หมวด 3
เส้นทาง 504
อุบลราชธานี - มหาชนะชัย</t>
  </si>
  <si>
    <t>รถตู้โดยสารประจำทาง คันหมายเลขทะเบียน 10-2026 ยโสธรเกิดยางระเบิดทำให้เสียหลักตกลงข้างทางชนกับต้นไม้</t>
  </si>
  <si>
    <t>นายเลิศศักดิ์ ขอสุข
ท2-ยส-00222/59</t>
  </si>
  <si>
    <t>บ้านหนองสองห้อง</t>
  </si>
  <si>
    <t>เขาหินซ้อน</t>
  </si>
  <si>
    <t>รถโดยสารประจำทาง คันหมายเลขทะเบียน 10-2188 ฉะเชิงเทรา ขับแซงรถพ่วง คันหมายเลขทะเบียน 72-1315 สมุทรปราการ และ 72-0486 สมุทรปราการ แต่แซงไม่พ้น ทำให้รถเสียหลักชนท้ายรถพ่วงแล้วข้ามเลนไปตกลงข้างทาง</t>
  </si>
  <si>
    <t>23.30 น.</t>
  </si>
  <si>
    <t>สี่แยกเมืองเก่าศรีเทพ</t>
  </si>
  <si>
    <t>สระกรวด</t>
  </si>
  <si>
    <t>ศรีเทพ</t>
  </si>
  <si>
    <t>15-7687 กท</t>
  </si>
  <si>
    <t>รถตู้โดยสาร 1 ชั้น
ม.2 (จ)</t>
  </si>
  <si>
    <t>หมวด 2
เส้นทาง 14
กรุงเทพฯ - ภูเรือ</t>
  </si>
  <si>
    <t>รถยนต์นั่งส่วนบุคคล หมายเลขทะเบียน กง 6489 เพชรบูรณ์ ชนท้ายรถตู้โดยสาร คันหมายเลขทะเบียน 15-7687 กรุงเทพฯ ขณะจอดรอสัญญาณไฟจราจร</t>
  </si>
  <si>
    <t>นายวิฑิต  วัฒกะพรรณ
ไม่พบข้อมูลในระบบ</t>
  </si>
  <si>
    <t>11.52 น.</t>
  </si>
  <si>
    <t>ทางยกระดับดอนเมืองโทลล์เวย์ ขาเข้า</t>
  </si>
  <si>
    <t>เขตดินแดง</t>
  </si>
  <si>
    <t>15-8852 กท</t>
  </si>
  <si>
    <t>หมวด 1
เส้นทาง ต.155
อนุสาวรีย์ชัยสมรภูมิ - นวนคร (ทางด่วน)</t>
  </si>
  <si>
    <t>รถตู้โดยสารประจำทาง คันหมายเลขทะเบียน 15-8852 กรุงเทพฯ มีผู้โดยสาร 7 คน ขับในช่องทางกลาง เมื่อถึงจุดเกิดเหตุได้แซงรถที่อยู่ข้างหน้าไปทางขวาจึงมองเห็นรถบรรทุกเฉพาะกิจ (ดูดฝุ่น) ทำความสะอาดผิวทางที่วิ่งอยู่ช่องทางด้านขวา จึงได้เบรกรถ แต่หักหลบไม่พ้นจึงชนเข้ากับมุมด้านซ้ายของท้ายรถบรรทุก</t>
  </si>
  <si>
    <t>นายนิพนธ์ ศรีจันทร์อิน
ท2-กท-02148/57</t>
  </si>
  <si>
    <t>20.20 น.</t>
  </si>
  <si>
    <t>มิตรภาพ ทล.2 กม.ที่ 283 - 284</t>
  </si>
  <si>
    <t>โนนศิลา</t>
  </si>
  <si>
    <t>10-8575 นม</t>
  </si>
  <si>
    <t>หมวด 1
เส้นทาง 210-7
นครราชสีมา - ขอนแก่น</t>
  </si>
  <si>
    <t xml:space="preserve">รถบรรทุก ๘๖-๑๕๔๔  นม (หัว) ๘๖ -๑๕๔๕  นม  วิ่งมาถึงที่เกิดเหตุ ได้มีรถตู้โดยสารสาธารณะคัน ๑๐-๘๕๗๕  นม ชนท้ายรถบรรทุกพ่วง  </t>
  </si>
  <si>
    <t>นายโกวิทย์ กิติสากล
ท2-นม-00825/38</t>
  </si>
  <si>
    <t>05.45 น.</t>
  </si>
  <si>
    <t>ทล.420 กม.ที่ 3</t>
  </si>
  <si>
    <t>มะขามเตี้ย</t>
  </si>
  <si>
    <t>15-4546 กท</t>
  </si>
  <si>
    <t>หมวด 2
เส้นทาง 981
กรุงเทพฯ - นครศรีธรรมราช - ปากพนัง</t>
  </si>
  <si>
    <t>รถโดยสารประจำทาง (บัส) คันหมายเลขทะเบียน 15-4546 กรุงเทพมหานคร สาย 981 กรุงเทพ-นครศรีธรรมราช-ปากพนัง เฉี่ยวชนแท่งแบริเออร์กลางถนนบริเวณที่มีการก่อสร้างสะพานข้ามทางแยก</t>
  </si>
  <si>
    <t>นายสมยศ แช่มมาลี
ท2-นฐ-00102/60</t>
  </si>
  <si>
    <t>05.37 น.</t>
  </si>
  <si>
    <t>มิตรภาพ  กม.ที่ 93จุดกลับรถบ้านเลิศสวัสดิ์</t>
  </si>
  <si>
    <t>10-2374 สร</t>
  </si>
  <si>
    <t>รถสองแถวโดยสาร
ม.3 (จ)</t>
  </si>
  <si>
    <t xml:space="preserve">หมวด 4
เส้นทาง 4286
ศีขรภูมิ - สังขะ </t>
  </si>
  <si>
    <t>รถพ่วงและรถโดยสารสองแถวหมายเลขทะเบียน 10-2374 สุรินทร์ ขับตามกันมา เมื่อถึงจุดเกิดเหตุ รถทั้งสองคันได้แซงรถคันหน้าช่องทางด้านขวาพร้อมกัน ทำให้รถสองแถวชนท้ายรถพ่วง เป็นเหตุให้รถสองแถวพลิกคว่ำ ส่วนรถพ่วงไม่ทราบหมายเลขทะเบียน ไม่ได้รับความเสียหาย และขับหลบหนีไป</t>
  </si>
  <si>
    <t>นายสิทธา จันทร์เทศประเภท
ท3-สร-370/52</t>
  </si>
  <si>
    <t>07.35 น.</t>
  </si>
  <si>
    <t>ทล.2097 กม.ที่ 22</t>
  </si>
  <si>
    <t>กุดดินจี่</t>
  </si>
  <si>
    <t>นากลาง</t>
  </si>
  <si>
    <t>10-6927 อด</t>
  </si>
  <si>
    <t>หมวด 3
เส้นทาง 590
บึงกาฬ - หนองคาย - ระยอง</t>
  </si>
  <si>
    <t xml:space="preserve">รถโดยสารประจำทาง คันหมายเลขทะเบียน 10-6927 อุดรธานี แซงรถบรรทุกพ่วงที่อยู่ด้านหน้า แต่แซงไม่พ้นด้านข้างของรถตั้งแต่ประตูกลางเฉี่ยวชนกับรถบรรทุกพ่วง  ทำให้รถเสียหลักตกถนน  </t>
  </si>
  <si>
    <t>นายสุรศักดิ์ หงษ์ทอง
ท3-นภ-00197/59</t>
  </si>
  <si>
    <t>วังทอง - เนินมะปราง</t>
  </si>
  <si>
    <t>ท่าหมื่นราม</t>
  </si>
  <si>
    <t>วังทอง</t>
  </si>
  <si>
    <t>10-1529 พล</t>
  </si>
  <si>
    <t>รถโดยสาร 1 ชั้น
ม.2 (ค)</t>
  </si>
  <si>
    <t>หมวด 1
เส้นทาง 12
ม.นเรศวร (ถ.สนามบิน) - ม.นเรศวร (ทุ่ง - หนองอ้อ)</t>
  </si>
  <si>
    <t>รถโดยสารประจำทาง คันหมายเลขทะเบียน 10-1529 พิษณุโลก ขับมาระหว่างทางได้มีรถจักรยานยนต์ขับรถตัดหน้าในระยะกระชั้นชิด ทำให้คนขับรถต้องหักหลบและชนเสาไฟฟ้า</t>
  </si>
  <si>
    <t>นายประสิทธิ์ พรมมี
ท2-พล-00176/26</t>
  </si>
  <si>
    <t>17.28 น.</t>
  </si>
  <si>
    <t>ถ.เพชรเกษม กม.138 (ขาเข้า กทม.)</t>
  </si>
  <si>
    <t>32-7272 กท</t>
  </si>
  <si>
    <t>รถตู้โดยสารไม่ประจำทาง คันหมายเลขทะเบียน 32-7272 กรุงเทพฯ  ถูกรถยนต์นั่งส่วนบุคคลไม่ทราบหมายเลขทะเบียน ตัดหน้าอย่างกระชั้นชิด แล้วขับหลบหนี ทำให้รถตู้ต้องหักหลบไปชนต้นไม้ร่องกลางถนน</t>
  </si>
  <si>
    <t>นายมโน หอมระรื่น
ท2-นฐ-00174/56</t>
  </si>
  <si>
    <t>รถยนต์นั่งส่วนบุคคลไม่ทราบทะเบียน</t>
  </si>
  <si>
    <t>08.10 น.</t>
  </si>
  <si>
    <t>วิภาวดีรังสิต</t>
  </si>
  <si>
    <t>คูคต</t>
  </si>
  <si>
    <t>ลำลูกกา</t>
  </si>
  <si>
    <t>30-0305 นบ</t>
  </si>
  <si>
    <t>รถ 1  ชั้น
ม.1 (ข)</t>
  </si>
  <si>
    <t>รถโดยสารประจำทาง คันหมายเลขทะเบียน 30-0305 นนทบุรี เบรคไม่อยู่ จึงชนท้ายรถแท็กซี่ หมายเลขทะเบียน มฎ - 6981 กรุงเทพฯ และ ฒญ - 9292 กรุงเทพฯ, 5กศ - 5451 กรุงเทพฯ และรถตู้โดยสาร คันหมายเลขทะเบียน 10-0818 ชัยนาท ต่อเนื่องกัน 4 คัน และมีผลทำให้รถที่ขับตามมาชนท้ายกันอีก 5 คัน ได้แก่ บท - 8049 พจ, ฒภ - 4017 กท, บน - 5414 กพ, 3กพ-5251 กท และ 1กง-4982 กท</t>
  </si>
  <si>
    <t>นายวรรณชัย แซ่จันทร์
ท2-ขก-00008/60</t>
  </si>
  <si>
    <t>รถโดยสาร*30-0305 นบ</t>
  </si>
  <si>
    <t>11.46 น.</t>
  </si>
  <si>
    <t>ถ.118 เชียงใหม่ - เชียงราย</t>
  </si>
  <si>
    <t>30-1574 ชม</t>
  </si>
  <si>
    <t>รถ 1 ชั้น
ม.2 (จ)</t>
  </si>
  <si>
    <t>รถจักรยานยนต์ คันหมายเลขทะเบียน บษค-289 สงขลา เปลี่ยนช่องทางตัดหน้ารถโดยสาร คันหมายเลขทะเบียน 30-1574 เชียงใหม่อย่างกระชั้นชิด ทำให้เกิดการเฉี่ยวชนกันขึ้น</t>
  </si>
  <si>
    <t>นายปริญญา ปินทะยา
ท2-ชม-00034/47</t>
  </si>
  <si>
    <t>22.55 น.</t>
  </si>
  <si>
    <t xml:space="preserve">ทล.331 </t>
  </si>
  <si>
    <t>หนองเหียง</t>
  </si>
  <si>
    <t>พนัสนิคม</t>
  </si>
  <si>
    <t>30-2782 ชบ</t>
  </si>
  <si>
    <t>รถตู้โดยสาร คันหมายเลขทะเบียน 30-2782 ชลบุรี ขับมาถึงที่เกิดเหตุ ถูกรถยนต์บรรทุกส่วนบุคคล (ปิคอัพ) คันหมายเลขทะเบียน บพ-185 ลำพูน ตัดหน้าในระยะกระชั้นชิด จึงเกิดการเฉี่ยวชนกันขึ้น</t>
  </si>
  <si>
    <t>นายประศาสตร์ จิตตประวัติ
ท1-จบ-00024/58</t>
  </si>
  <si>
    <t>รถคู่กรณี
(รถปิคอัพ)</t>
  </si>
  <si>
    <t>04.30 น.</t>
  </si>
  <si>
    <t>ทล.117 (ขาล่อง) กม.ที่ 23</t>
  </si>
  <si>
    <t>หัวดง</t>
  </si>
  <si>
    <t>เก้าเลี้ยว</t>
  </si>
  <si>
    <t>30-0660 พล</t>
  </si>
  <si>
    <t xml:space="preserve"> รถโดยสาร 1 ชั้น
ม.1 (ข)</t>
  </si>
  <si>
    <t>รถโดยสาร 1 ชั้น คันหมายเลขทะเบียน 30-0660 พิษณุโลก ขับแซงรถพ่วง คันหมายเลขทะเบียน 81-1234 ชัยนาท (หัว) และ 81-1235 ชัยนาท (ตัวพ่วง) แต่แซงไม่พ้น จึงเฉี่ยวชนกันขึ้น</t>
  </si>
  <si>
    <t>นายนกเล็ก ชูชาวนา
ท4-พล-00258/57</t>
  </si>
  <si>
    <t>04.00 น.</t>
  </si>
  <si>
    <t>พหลโยธิน (ขาเข้า)</t>
  </si>
  <si>
    <t>30-0051 สร</t>
  </si>
  <si>
    <t>รถโดยสารไม่ประจำทาง คันหมายเลขทะเบียน 30-0051 สุรินทร์ ขับมาถึงที่เกิดเหตุ ซึ่งมีอุบัติเหตุอยู่ด้านหน้า จึงได้เบรค จนทำให้รถเสียหลักพลิกคว่ำตกร่องกลางถนน เนื่องจากฝนตกถนนลื่น</t>
  </si>
  <si>
    <t>นายทองหล่อ สิงห์นุช
ท3-สร-00442/23</t>
  </si>
  <si>
    <t>05.15 น.</t>
  </si>
  <si>
    <t>30-0822 อบ</t>
  </si>
  <si>
    <t>รถโดยสารไม่ประจำทาง คันหมายเลขทะเบียน 30-0822 อุบลราชธานี วิ่งมาถึงที่เกิดเหตุ ซึ่งมีอุบัติเหตุอยู่ด้านหน้า จึงเบรคจนรถเสียหลักตกร่องกลางถนน เนื่องจากฝนตกถนนลื่น</t>
  </si>
  <si>
    <t>นายสายลม บุดดาพงษ์
ท2-อบ-00750/41</t>
  </si>
  <si>
    <t>00.11 น.</t>
  </si>
  <si>
    <t>ทล.344 บ้านบึง - แกลง กม.90-91</t>
  </si>
  <si>
    <t>30-2983 อย</t>
  </si>
  <si>
    <t>รถตู้คันหมายเลขทะเบียน 30-2983 พระนครศรีอยุธยา และ รถยนต์คันหมายเลขทะเบียน บม 7444 กำแพงเพชร และ ฒว 1066 กรุงเทพฯ  หยุดรถจอดดูอุบัติเหตุรถสิบล้อบรรทุกห้องเย็นแช่ปลา ที่เสียหลักตกร่องกลางถนนชนต้นไม้สาหัส ขณะเดียวกันได้มีรถยนต์คันหมายเลขทะเบียน ฒห 915 กรุงเทพฯ ได้ขับมาด้วยความเร็วและหยุดรถไม่ทัน จึงชนรถที่จอดดูเหตุการณ์อยู่ทั้งหมด</t>
  </si>
  <si>
    <t>นายชุมพล รอดเชื้อ
ไม่พบข้อมูลใบอนุญาตขับรถในระบบของกรมการขนส่งทางบก</t>
  </si>
  <si>
    <t>รถคู่กรณี
(รถยนต์คันหมายเลขทะเบียน ฒห 915 กรุงเทพฯ)</t>
  </si>
  <si>
    <t>12.00 น.</t>
  </si>
  <si>
    <t>ทล.211 กม.55+400 (บริเวณบ้านท่ากฐิน ใกล้วัดอรัญญบรรพต)</t>
  </si>
  <si>
    <t>บ้านหม้อ</t>
  </si>
  <si>
    <t>ศรีเชียงใหม่</t>
  </si>
  <si>
    <t>32-9860 กท</t>
  </si>
  <si>
    <t>รถโดยสารไม่ประจำทาง คันหมายเลขทะเบียน 32-9860 กรุงเทพฯ ขับมาถึงจุดเกิดเหตุ ขณะนั้นมีรถบรรทุกพ่วงวิ่งสวนมาและขับล้ำเส้นแบ่งกลางถนนเข้ามาในช่องทางของรถโดยสาร ทำให้รถโดยสารคันดังกล่าวหักหลบและเสียหลักตกข้างทาง</t>
  </si>
  <si>
    <t>นายวีระพงษ์ แสนยะมูล
ท3-นภ-00176/58</t>
  </si>
  <si>
    <t>รถคู่กรณี
(รถบรรทุกพ่วงไม่ทราบหมายเลขทะเบียน)</t>
  </si>
  <si>
    <t>ขับล้ำช่องทางเดินรถอื่น</t>
  </si>
  <si>
    <t>20.00 น.</t>
  </si>
  <si>
    <t>ทล.2328 ตัดกับทางหลวงท้องถิ่น</t>
  </si>
  <si>
    <t>เทพรักษา</t>
  </si>
  <si>
    <t>สังขะ</t>
  </si>
  <si>
    <t>30-0365 สุรินทร์</t>
  </si>
  <si>
    <t>รถตู้โดยสารไม่ประจำทาง คันหมายเลขทะเบียน 30-0365 สุรินทร์ วิ่งมาถึงสี่แยกเลี้ยวซ้ายไปตาม ทล.2328 ซึ่งขณะนั้นฝนตกหนัก และไม่มีแสงสว่างเพียงพอ จึงชนเข้าตรงกลางรถพ่วง ซึ่งวิ่งอยู่บนถนนสายนั้นพอดี ทำให้รถตู้กระเด็นตกข้างทางในลักษณะตะแคงข้าง</t>
  </si>
  <si>
    <t>นายนวด เพ็งสว่าง
ท2-สร-00257/58</t>
  </si>
  <si>
    <t>16.00 น.</t>
  </si>
  <si>
    <t>สาย 36 ระยอง-กระทิงลาย</t>
  </si>
  <si>
    <t>หนองปลาไหล</t>
  </si>
  <si>
    <t>บางละมุง</t>
  </si>
  <si>
    <t>30-2176 ฉช</t>
  </si>
  <si>
    <t>รถบรรทุกพ่วง ทะเบียน 83-7556 ชลบุรี,83-8688 ชลบุรี และรถโดยสารไม่ประจำทาง ทะเบียน 30-2176 ฉะเชิงเทรา     ขับตามกันมาในช่องทางด้านซ้าย เมื่อมาถึงที่เกิดเหตุ รถบรรทุกพ่วง เบรครถกะทันหัน ทำให้รถโดยสารไม่ประจำทางชนท้าย และเสียหลักไปเบียดกับรถโดยสารไม่ประจำทางทะเบียน 33-3144 กทม.  ที่กำลังแซงขึ้นมาในช่องทางขวา และเสียหลักไปอยู่บนไหล่ทาง</t>
  </si>
  <si>
    <t>นายสุรชัย หิรัญพูนสิน
ท2-กท-01840/58</t>
  </si>
  <si>
    <t>รถโดยสาร* คันหมายเลขทะเบียน 30-2176 ฉะเชิงเทรา</t>
  </si>
  <si>
    <t>33-3144 กท</t>
  </si>
  <si>
    <t>13.15 น.</t>
  </si>
  <si>
    <t>ทล.323 (กาญจนบุรี - ไทรโยค) หน้า บจ.เจียไต๋</t>
  </si>
  <si>
    <t>วังด้ง</t>
  </si>
  <si>
    <t>กาญจนบุรี</t>
  </si>
  <si>
    <t>30-2812 ชบ</t>
  </si>
  <si>
    <t xml:space="preserve">รถตู้โดยสารไม่ประจำทางคันหมายเลขทะเบียน 30-2812 ชลบุรี  มุ่งหน้าเข้าเมืองกาญจนบุรี ซึ่งมีฝนตกและถนนลื่น เมื่อมาถึงที่เกิดเหตุ ทําให้รถเสียหลักหมุนขวางถนน ชนกับรถยนต์นั่งสองตอนท้ายบรรทุกคันหมายเลขทะเบียน กค 2430 กาญจนบุรี </t>
  </si>
  <si>
    <t>นายเสกณรงค์ พะเลิศศิริรัมย์
ท2-ชบ-00571/49</t>
  </si>
  <si>
    <t>ประจำเดือน มกราคม 2560</t>
  </si>
  <si>
    <t>ประจำเดือน กุมภาพันธ์ 2560 (10)</t>
  </si>
  <si>
    <t>ประจำเดือน กุมภาพันธ์ 2560 (30)</t>
  </si>
  <si>
    <t>ประจำเดือน มีนาคม 2560 (10)</t>
  </si>
  <si>
    <t>ประจำเดือน มีนาคม 2560 (30)</t>
  </si>
  <si>
    <t>13.01 น.</t>
  </si>
  <si>
    <t>ทางด่วนพระราม 6</t>
  </si>
  <si>
    <t>แขวงรองเมือง</t>
  </si>
  <si>
    <t>เขตปทุมวัน</t>
  </si>
  <si>
    <t>14-9938 กท</t>
  </si>
  <si>
    <t>หมวด 1
เส้นทาง ต.8
เชิงสะพานสมเด็จพระปิ่นเกล้า -  อ.บางบัวทอง</t>
  </si>
  <si>
    <t xml:space="preserve">รถบรรทุก คันหมายเลขทะเบียน 74-9090 กทม. ขับรถมาจากทางท่าเรือคลองเตยมุ่งหน้างามวงศ์วาน โดยใช้ทางด่วนศรีรัช เมื่อมาถึงจุดเกิดเหตุไม่สามารถหยุดรถได้ทันจึงได้ชนท้ายรถตู้โดยสารประจำทาง คันหมายเลข 14-9938 กท </t>
  </si>
  <si>
    <t>นายกรวิชญ์ สาดชิว
ท4-กท-00120/49</t>
  </si>
  <si>
    <t>รถคู่กรณี*
(รถบรรทุก)</t>
  </si>
  <si>
    <t>พหลโยธิน
บ้านคลองสีนวล</t>
  </si>
  <si>
    <t>ธรรมรงค์</t>
  </si>
  <si>
    <t>10-1995 ตร</t>
  </si>
  <si>
    <t>หมวด 3
เส้นทาง 638
แม่สอด - ตราด</t>
  </si>
  <si>
    <t>รถโดยสารประจำทาง คันหมายเลขทะเบียน 10-1995 ตราด เสียหลักตกร่องกลางถนน โดยพขร.อ้างว่าหักหลบรถโม่ปูนจนเสียหลัก</t>
  </si>
  <si>
    <t>นายสมยศ พรหมโคตร
ท2-สก-00158/60</t>
  </si>
  <si>
    <t>00.05 น.</t>
  </si>
  <si>
    <t>โชคชัย - เดชอุดม</t>
  </si>
  <si>
    <t>ตาเบา</t>
  </si>
  <si>
    <t>ปราสาท</t>
  </si>
  <si>
    <t>15-6863 กท</t>
  </si>
  <si>
    <t xml:space="preserve">รถโดยสาร 1 ชั้น
ม.1 (ก)
</t>
  </si>
  <si>
    <t>หมวด 2
เส้นทาง 98
กรุงเทพฯ - อุบลราชธานี</t>
  </si>
  <si>
    <t>รถโดยสารประจำทาง คันหมายเลขทะเบียน 15 - 6863 กรุงเทพฯ ชนประสานงากับรถจักรยานยนต์ หมายเลขทะเบียน จวท - 784 ชลบุรี ซึ่งแซงล้ำเข้ามาในทางเดินรถโดยสารประจำทาง</t>
  </si>
  <si>
    <t>นายประพงษ์พันธ์ ผาลึก
ท2-อบ-00408/54</t>
  </si>
  <si>
    <t>กม.49+700</t>
  </si>
  <si>
    <t>10-3033 อย</t>
  </si>
  <si>
    <t>หมวด 2
เส้นทาง 25
กรุงเทพฯ - อุบลราชธานี</t>
  </si>
  <si>
    <t>รถโดยสารประจำทาง คันหมายเลขทะเบียน 10-3033 พระนครศรีอยุธยา วิ่งมาถึงที่เกิดเหตุ ได้มีรถยนต์ส่วนบุคคลซึ่งวิ่งอยู่ด้านหน้าเบรกรถกะทันหัน พขร.รถโดยสารจึงเบรกและหักหลบออกทางด้านขวา เนื่องจากพื้นถนนเปียกลื่นจึงทำให้รถโดยสารไถลลื่นตกลงร่องกลางถนน</t>
  </si>
  <si>
    <t>นายพงษ์พันธ์ จันนอก
ท2-ยส-00476/59</t>
  </si>
  <si>
    <t>09.08 น.</t>
  </si>
  <si>
    <t>เพชรเกษม (ขาล่องใต้) กม.ที่21+200</t>
  </si>
  <si>
    <t>10-0638 ปข</t>
  </si>
  <si>
    <t>รถตู้โดยสาร
ม.2 (จ) 
จัดระเบียบ</t>
  </si>
  <si>
    <t>หมวด 2
เส้นทาง 978
กรุงเทพฯ - หัวหิน (ข)</t>
  </si>
  <si>
    <t>รถตู้โดยสารประจำทาง หมายเลขทะเบียน 10-0638 ประจวบคีรีขันธ์ วิ่งมีถึงจุดเกิดเหตุ พนักงานขับรถเกิดหลับใน ทำให้รถเสียหลักชนเสาไฟฟ้า เป็นเหตุให้คนขับรถบาดเจ็บ ขาขวาหัก</t>
  </si>
  <si>
    <t>นายบุญส่ง พูนเพิ่ม
ท2-พบ-00031/60</t>
  </si>
  <si>
    <t>ศุขประยูร</t>
  </si>
  <si>
    <t>ดอนหัวฬ่อ</t>
  </si>
  <si>
    <t>10-0018 ชบ</t>
  </si>
  <si>
    <t>รถโดยสาร 1 ชั้น
ม.3 (ธ) รถนักเรียน</t>
  </si>
  <si>
    <t>ไม่ระบุ เนื่องจากถูกระงับทะเบียน</t>
  </si>
  <si>
    <t>รถบัสรับส่งนักเรียน หมายเลขทะเบียน 10-0018 ชลบุรี เกิดเบรคไม่อยู่จึงหักรถลงไหล่ทาง และเฉี่ยวชนท้ายรถจักรยานยนต์ที่จอดรอสัญญาณไฟ 2 คัน</t>
  </si>
  <si>
    <t>นายเวรนิช ลายพงษ์
ไม่พบข้อมูลในระบบ</t>
  </si>
  <si>
    <t>รถโดยสาร  1 ชั้น
ม.1 (ข)</t>
  </si>
  <si>
    <t>ขณะนั้น ช่วงกลางคืนและมีฝนตกหนัก ได้มีรถจักรยานยนต์ หมายเลขทะเบียน 1กค 6995 อำนาจเจริญ ชนต้นไม้ที่ล้มขวางกลางถนน  ทำให้คนขับได้รับบาดเจ็บสาหัส คนซ้อนจึงพาคนเจ็บมาพักข้างทาง ขณะนั้นได้มีรถโดยสารประจำทาง หมายเลขทะเบียน 15-6720 กรุงเทพฯ ขับมาทิศทางเดียวกัน และเบรคไม่ทันจึงชนรถจักรยานยนต์ที่ล้มบนถนน และต้นไม้ข้างทาง และมีรถโดยสารประจำทาง หมายเลขทะเบียน 14-0371 กรุงเทพฯ ที่ขับตามมา เห็นคันแรกจอด จึงหักขวา มาเจอกับต้นไม้ขวางถนน จึงหักเข้าทางไหล่ทางด้านซ้ายชนผู้บาดเจ็บที่นอนพักอยู่ข้างถนน เสียชีวิต 1 ราย</t>
  </si>
  <si>
    <t>นายอนุสรณ์ แก้วสวัสดิ์
ท2-กท-02909/57</t>
  </si>
  <si>
    <t>รถโดยสาร คันหมายเลขทะเบียน 15-6720 กท*</t>
  </si>
  <si>
    <t>เหตุสุดวิสัย</t>
  </si>
  <si>
    <t>นายวิทูรย์  ดาผาวัลย์
ท2-อบ-00131/59</t>
  </si>
  <si>
    <t>ทล.1 ถ.พหลโยธิน</t>
  </si>
  <si>
    <t>15-4632 กท</t>
  </si>
  <si>
    <t>หมวด 2
เส้นทาง 91
กรุงเทพฯ - ลำปาง</t>
  </si>
  <si>
    <t>รถทัวร์ปรับอากาศ 2 ชั้นคันหมายเลขทะเบียน 15-4632 กรุงเทพฯ เกิดยางหลังด้านขวาแตก จึงเสียหลักชนราวเหล็กกั้นข้างทาง และเสาติดตั้งกล้องวงจรปิดของด่านชั่งไตรตรึงษ์ได้รับความเสียหาย</t>
  </si>
  <si>
    <t>นายสุเทพ จำนิล
ท2-ชม-00570/56</t>
  </si>
  <si>
    <t>ยางแตก</t>
  </si>
  <si>
    <t>สาย 304 กม.ที่ 183-184 บริเวณบ้านสระแท่น</t>
  </si>
  <si>
    <t>10-5412 นม</t>
  </si>
  <si>
    <t>รถโดยสารประจำทาง หมายเลขทะเบียน 10-5412 นครราชสีมา ขับมาถึงจุดเกิดเหตุ เกิดยางล้อหน้าด้านขวาระเบิด ทำให้รถเสียการทรงตัวและพลิกตะแคงตกลงในร่องกลางถนน</t>
  </si>
  <si>
    <t>นายฤทธี กิมมะเลิง
ท2-นม-00162/60</t>
  </si>
  <si>
    <t>16.35 น.</t>
  </si>
  <si>
    <t>พหลโยธิน กม.62+300</t>
  </si>
  <si>
    <t>15-2884 กท</t>
  </si>
  <si>
    <t>รถโดยสาร 1 ชั้น
ม.1 (ข) พิเศษ</t>
  </si>
  <si>
    <t>หมวด 2
เส้นทาง 32
กรุงเทพฯ - บุรีรัมย์</t>
  </si>
  <si>
    <t xml:space="preserve">รถบรรทุกพ่วง คันหมายเลขทะเบียน 71-3392 นครปฐม (หัว) และ 71-5452 นครปฐม (หาง) ขับมาแล้วมีรถยนต์เปลี่ยนเลนตัดหน้ากะทันหันจึงเบรคกะทันหัน ทำให้รถโดยสารคันหมายเลขทะเบียน 15-2884 กทม. ที่ขับตามท้ายเบรคไม่ทันและชนท้ายรถบรรทุกเข้า และรถกระบะคันหมายเลขทะเบียน 1ฒบ-7697 กทม.ที่ขับตามมาชนท้ายรถโดยสารตามลำดับ   </t>
  </si>
  <si>
    <t>นายสนิท ชอบดี
ท3-กท-00406/59</t>
  </si>
  <si>
    <t>รถคู่กรณี
(รถบรรทุกพ่วง)</t>
  </si>
  <si>
    <t>06.00 น.</t>
  </si>
  <si>
    <t>ทล.317 กม.ที่ 131</t>
  </si>
  <si>
    <t>15-8722 กท</t>
  </si>
  <si>
    <t>หมวด 1
เส้นทาง ต.92
รามอินทรา (ซ.นวลจันทร์) - สีลม (ทางด่วน)</t>
  </si>
  <si>
    <t>รถตู้โดยสาร หมายเลขทะเบียน 15-8722 กรุงเทพ รับผู้โดยสารเป็นแรงงานต่างด้าวจำนวน 14 คน จากกรุงเทพฯ มุ่งหน้า จ.จันทบุรี เมื่อมาถึงจุดเกิดเหตุเสียหลักพุ่งชนหัวเกาะกลางถนนแล้วข้ามเลนมาชนประสานงากับรถปิกอัพ หมายเลขทะเบียน บท-4499 จันทบุรี</t>
  </si>
  <si>
    <t xml:space="preserve">รถตู้โดยสาร*
</t>
  </si>
  <si>
    <t>20.30 น.</t>
  </si>
  <si>
    <t>มิตรภาพ (ขาเข้า)</t>
  </si>
  <si>
    <t>นาพู่</t>
  </si>
  <si>
    <t>เพ็ญ</t>
  </si>
  <si>
    <t>อุดรธานี</t>
  </si>
  <si>
    <t>15-0418 กท</t>
  </si>
  <si>
    <t>หมวด 2
เส้นทาง 23 
กรุงเทพฯ - หนองคาย</t>
  </si>
  <si>
    <t>รถโดยสาร คันหมายเลขทะเบียน 15-0418 กรุงเทพฯ ชนท้ายรถบรรทุกพ่วง 18 ล้อ ไม่ทราบหมายเลขทะเบียน สาเหตุเนื่องจากฝนตกถนนลื่น</t>
  </si>
  <si>
    <t>นายบุญโปรด คุ้มด่านกลาง
ท2-อด-00074/56</t>
  </si>
  <si>
    <t>20.53 น.</t>
  </si>
  <si>
    <t>สะพานลอยหลังเดอะมอลล์บางแคกาญจนาภิเษกขาเข้า</t>
  </si>
  <si>
    <t>เขตบางแค</t>
  </si>
  <si>
    <t>14-7756 กท</t>
  </si>
  <si>
    <t>หมวด 1
เส้นทาง ต.77
ห้างสรรพสินค้าเดอะมอลล์บางแค - หมู่บ้านบัวทอง</t>
  </si>
  <si>
    <t>รถบรรทุกแก๊ส 10 ล้อ (หัว) หมายเลขทะเบียน 70-8865 นครปฐม เฉี่ยวชนท้ายรถตู้โดยสาร หมายเลขทะเบียน 14-7756 กรุงเทพฯ ที่จอดข้างทาง</t>
  </si>
  <si>
    <t>นายสมพร ปานกล่ำ
ท2-นบ-01141/59</t>
  </si>
  <si>
    <t>พหลโยธิน ช่องทางด่วน กม.33</t>
  </si>
  <si>
    <t>10-1824 ปท</t>
  </si>
  <si>
    <t>หมวด 3
เส้นทาง 338
รังสิต - โรงเรียนเชียงรากน้อย</t>
  </si>
  <si>
    <t>รถกระบะบรรทุกคัน หมายเลขทะเบียน 83-7330 นครสวรรค์ และ 83-7331 นครสวรรค์ ชนท้ายรถโดยสารไม่ประจำทาง หมายเลขทะเบียน 30-1303 ปทุมธานี ทำให้มีการชนต่อเนื่อง โดยมีรถที่ได้รับความเสียหายดังนี้ รถคันหมายเลข ฎฎ-5569 กรุงเทพฯ , รถตู้โดยสารประจำทาง หมายเลขทะเบียน 10-1824 ปทุมธานี ,รถบรรทุก 70-6739 พระนครศรีอยุธยา, รถกระบะบรรทุก 90-3308 กรุงเทพฯ และรถพ่วง 90-3321 กรุงเทพฯ</t>
  </si>
  <si>
    <t>นายอำนวย สุสมบูรณ์
ท2-พท-00290/52</t>
  </si>
  <si>
    <t>รถคู่กรณี
(รถบรรทุก หมายเลขทะเบียน 83-7330 นว และ 83-7331 นว)</t>
  </si>
  <si>
    <t>ซ้ำกับเคสรถ 30-1303 ปท</t>
  </si>
  <si>
    <t>17.45 น.</t>
  </si>
  <si>
    <t>ทล.4 ฝั่งขาขึ้น มุ่งหน้า จ.พัทลุง</t>
  </si>
  <si>
    <t>บริเวณเลยปากทางเข้า อ.บางกล่ำประมาณ 200 ม.</t>
  </si>
  <si>
    <t>10-4659 นศ</t>
  </si>
  <si>
    <t>หมวด 3
เส้นทาง 769
หาดใหญ่ - ปากพนัง</t>
  </si>
  <si>
    <t>รถตู้โดยสาร หมายเลขทะเบียน 10-4659 นครศรีธรรมราช มาถึงจุดเกิดเหตุ ซึ่งมีฝนตกถนนลื่น  ขณะนั้นมีรถยนต์บรรทุกส่วนบุคคล หมายเลขทะเบียน ผฉ-6073 สงขลา ซึ่งวิ่งตามหลังรถตู้คันดังกล่าว เกิดเบรกกะทันหันจนรถหมุนไปเฉี่ยวชนกับรถตู้ และเสียหลักตกลงไปในร่องกลางถนนทั้ง 2 คัน</t>
  </si>
  <si>
    <t xml:space="preserve">นายประเวียง ทองน้ำแก้ว
ท1-ตง-00011/58
</t>
  </si>
  <si>
    <t>รถคู่กรณี
(รถกระบะส่วนบุคคล)</t>
  </si>
  <si>
    <t>สะพานกลับรถ ตรงข้ามร้านนิตยาไก่ย่าง ถ.รัตนาธิเบศร์</t>
  </si>
  <si>
    <t>บางกระสอ</t>
  </si>
  <si>
    <t>10-1818 นบ</t>
  </si>
  <si>
    <t>รถโดยสารสองแถว
ม.3 (ส)</t>
  </si>
  <si>
    <t>หมวด 1
เส้นทาง 1
วงกลมนนทบุรี - สนามบินน้ำ</t>
  </si>
  <si>
    <t>รถโดยสารสองแถวประจำทาง หมายเลขทะเบียน 10-1818 นนทบุรี ได้เฉี่ยวชนที่กั้นเชิงสะพานกลับรถ ทำให้รถพลิกคว่ำ</t>
  </si>
  <si>
    <t>นายจักรพล พลอาจ
ท2-นบ-00587/56</t>
  </si>
  <si>
    <t>รถสองแถวโดยสาร*
(ไม่มีคู่กรณี)</t>
  </si>
  <si>
    <t>20.15 น.</t>
  </si>
  <si>
    <t>วิภาวดี ซ.18</t>
  </si>
  <si>
    <t>13-5246 กท</t>
  </si>
  <si>
    <t>หมวด 1
เส้นทาง 69
อนุสาวรีย์ชัยสมรภูมิ - รัตนาธิเบศร์ - ท่าอิฐ</t>
  </si>
  <si>
    <t>คนเร่ร่อนวิ่งตัดหน้ารถโดยสาร คันหมายเลขทะเบียน 13-5246 กรุงเทพฯ อย่างกะทันหัน</t>
  </si>
  <si>
    <t>นายณรงค์ แก้ววิชิต
ท2-นบ-01933/58</t>
  </si>
  <si>
    <t>คนเดินเท้า*</t>
  </si>
  <si>
    <t>คนวิ่งตัดหน้ารถอย่างกะทันหัน</t>
  </si>
  <si>
    <t>ทล.1 กม.948-949</t>
  </si>
  <si>
    <t>ท่าสุด</t>
  </si>
  <si>
    <t>10-2695 ชร</t>
  </si>
  <si>
    <t>หมวด 4
เส้นทาง 1241
เชียงราย - แม่สาย</t>
  </si>
  <si>
    <t>รถจักรยานยนต์เปลี่ยนช่องทางเดินรถกะทันหันตัดหน้ารถตู้โดยสาร คันหมายเลขทะเบียน 10-2695 เชียงราย ทำให้เกิดการเฉี่ยวขนกันขึ้น</t>
  </si>
  <si>
    <t>นายสมเจตน์  อำไพ
ท2-ชร-00065/53</t>
  </si>
  <si>
    <t>09.15 น.</t>
  </si>
  <si>
    <t>สายแม่สอด-อุ้มผาง หลัก กม. 9</t>
  </si>
  <si>
    <t>แม่กุ</t>
  </si>
  <si>
    <t>10-0911 ตก</t>
  </si>
  <si>
    <t>รถสองแถวโดยสาร
ม.3 ส</t>
  </si>
  <si>
    <t>หมวด 4
เส้นทาง 2261
แม่สอด-อุ้มผาง</t>
  </si>
  <si>
    <t>รถบรรทุกส่วนบุคคล หมายเลขทะเบียน บฉ 605 ตาก ขับชนท้ายรถสองแถวโดยสาร คันหมายเลขทะเบียน 10-0911 ตาก</t>
  </si>
  <si>
    <t>นางเน้ง  กรินวงศา
ท1-ตก-00008/44</t>
  </si>
  <si>
    <t>09.20 น.</t>
  </si>
  <si>
    <t>ทล.23 บ้านนาตูน</t>
  </si>
  <si>
    <t>10-3022 อย</t>
  </si>
  <si>
    <t>หมวด 2
เส้นทาง 25
กรุงเทพฯ -อุบลราชธานี</t>
  </si>
  <si>
    <t>รถโดยสาร 1 ชั้น คันหมายเลขทะเบียน 10-3022 พระนครศรีอยุทธยา เกิดคันชักหลุดทำให้พนักงานขับรถควบคุมรถไม่ได้ ทำให้รถแฉลบออกข้างทาง</t>
  </si>
  <si>
    <t>นายกำพล  แข็งขัน
ท2-กท-00387/40</t>
  </si>
  <si>
    <t>คันขักพวงมาลัยหลุด</t>
  </si>
  <si>
    <t>ทล.11 ขาขึ้น</t>
  </si>
  <si>
    <t>10-3328 รย</t>
  </si>
  <si>
    <t>หมวด 3
เส้นทาง 659
เชียงใหม่-ระยอง</t>
  </si>
  <si>
    <t>รถยนต์ส่วนบุคคล ป้ายแดง คันหมายเลขทะเบียน ก-2753 พิษณุโลก มีอาการส่ายไปมา บังคับรถไม่อยู่ ทำให้ท้ายรถลื่นไถลไปชนหน้ารถโดยสาร คันหมายเลขทะเบียน 10-3328 ระยอง ที่วิ่งสวนทางมาจนตกลงข้างทาง</t>
  </si>
  <si>
    <t>นายยอด กาขุนเทศ
ท2-ชม-00201/59</t>
  </si>
  <si>
    <t>13.25 น.</t>
  </si>
  <si>
    <t>พิษณุโลก-หล่มสัก</t>
  </si>
  <si>
    <t>แก่งโสภา</t>
  </si>
  <si>
    <t>10-7364 ขก</t>
  </si>
  <si>
    <t>หมวด 3 
เส้นทาง 175
เชียงใหม่ - ขอนแก่น</t>
  </si>
  <si>
    <t>รถโดยสารประจำทาง คันหมายเลขทะเบียน 10-7364 ขอนแก่น ได้ชนท้ายรถตู้ส่วนบุคคลหมายเลขทะเบียน นข 3864 พิษณุโลก ที่จอดอยู่ข้างทาง</t>
  </si>
  <si>
    <t>นายศุภชัย ยอดประเสริฐ
ท2-พล-00111/57</t>
  </si>
  <si>
    <t>03.22 น.</t>
  </si>
  <si>
    <t>ทล.226 กม.11-12 บ้านไทรโยง</t>
  </si>
  <si>
    <t>กระสัง</t>
  </si>
  <si>
    <t>15-6092 กท</t>
  </si>
  <si>
    <t>หมวด 2 
เส้นทาง 947
กรุงเทพฯ - บุรีรัมย์ - อุบลราชธานี</t>
  </si>
  <si>
    <t>รถยนต์บรรทุกส่วนบุคคล คันหมายเลขทะเบียน ณง-2172 กรุงเทพฯ เสียหลักหลุดโค้งไปเฉี่ยวชนด้านหน้าฝั่งคนขับรถของรถโดยสารประจำทางคันหมายเลขทะเบียน 15-6092 กรุงเทพฯ</t>
  </si>
  <si>
    <t>นายทวิช  ไมยกิจ
ท2-3อด-00001/59</t>
  </si>
  <si>
    <t>รถคู่กรณี
(รถยนต์บรรทุกส่วนบุคคล)</t>
  </si>
  <si>
    <t>12.15 น.</t>
  </si>
  <si>
    <t>ทางเข้าวัดไร่ขิง เพชรเกษม</t>
  </si>
  <si>
    <t>สามพราน</t>
  </si>
  <si>
    <t>12-5364 กท</t>
  </si>
  <si>
    <t>หมวด 1
เส้นทาง 84
สถานีรถไฟฟ้าวงเวียนใหญ่ - สามพราน</t>
  </si>
  <si>
    <t>รถกระบะส่วนบุคคล หมายเลขทะเบียน ตษ-2778 กท ชนรถจักรยานยนต์หมายเลขทะเบียน 2 กท-7345 กท และรถประจำทาง คันหมายเลขทะเบียน 12-5364 กท ทำให้ผู้ขับขี่รถจักรยานยนต์เสียชีวิต 1 ราย และผู้บาดเจ็บ 11 ราย</t>
  </si>
  <si>
    <t>นายประเสริฐ  น้อยพานิช
ท2-นฐ-01331/52</t>
  </si>
  <si>
    <t>02.55 น.</t>
  </si>
  <si>
    <t>ทล.403 นครศรีฯ - ทุ่งสง</t>
  </si>
  <si>
    <t>ท้ายสำเภา</t>
  </si>
  <si>
    <t>พระพรหม</t>
  </si>
  <si>
    <t>นครศรีธรรมราช</t>
  </si>
  <si>
    <t>10-4281 นศ</t>
  </si>
  <si>
    <t>รถตู้โดยสาร 
ม.2 (จ)</t>
  </si>
  <si>
    <t>หมวด 3
เส้นทาง 740
หาดใหญ่ - พัทลุง - นครศรีธรรมราช</t>
  </si>
  <si>
    <t>รถตู้โดยสารประจำทาง หมายเลขทะเบียน 10-4181 นครศรีธรรมราช เสียหลักชนท้ายรถกระบะบรรทุก หมายเลขทะเบียน 70-1612 ตรัง จนพลิกคว่ำ</t>
  </si>
  <si>
    <t>นายเชาวลิต มาศตันติพร
ท3-นศ-00020/35</t>
  </si>
  <si>
    <t>สาย 5020 วังหมัน - หนองโสน</t>
  </si>
  <si>
    <t>วังหมัน</t>
  </si>
  <si>
    <t>วัดสิงห์</t>
  </si>
  <si>
    <t>10-0816 ชน</t>
  </si>
  <si>
    <t>รถสองแถวโดยสาร
ม.3 ธ/ส</t>
  </si>
  <si>
    <t>รถโดยสารรับส่งนักเรียน คันหมายเลขทะเบียน 10-0816 ชัยนาท ขับมารับนักเรียน ขณะนั้นมีนักเรียนหญิงคนหนึ่งเสียหลักตกลงจากรถ และพนักงานขับรถมองไม่เห็นเด็กจึงขับทับเด็กหญิงเสียชีวิต 1 คน (ทับบริเวณล้อหลัง)</t>
  </si>
  <si>
    <t xml:space="preserve">นายจิระ  รักษาสกุล
ไม่มีใบอนุญาตขับรถสาธารณะ
</t>
  </si>
  <si>
    <t>ทล.3037 บ้านดอนหัน</t>
  </si>
  <si>
    <t>โพธิ์ชัย</t>
  </si>
  <si>
    <t>15-5782 กท</t>
  </si>
  <si>
    <t xml:space="preserve">รถโดยสาร 2 ชั้น
ม.4 (ข) </t>
  </si>
  <si>
    <t>หมวด 2 
เส้นทาง 5
กรุงเทพฯ - หนองบัวลำภู - ศรีเชียงใหม่</t>
  </si>
  <si>
    <t>รถโดยสารประจำทาง คันหมายเลขทะเบียน 15-5782 กรุงเทพฯ วิ่งมาถึงจุดเกิดเหตุได้มี รถจักรยานยนต์ หมายเลขทะเบียน 2กธ - 6822 กรุงเทพฯ วิ่งมาชนท้ายด้านขวา ทำให้มีผู้บาดเจ็บและเสียชีวิต</t>
  </si>
  <si>
    <t>นายอานนท์ เครือคำขาว
ท2-กท-02420/57</t>
  </si>
  <si>
    <t>04.55 น.</t>
  </si>
  <si>
    <t>ถ.แจ้งสนิท ฝั่งบ้านไผ่ - บรบือ กม.32-33 บ้านโคกลี่</t>
  </si>
  <si>
    <t>กุดรัง</t>
  </si>
  <si>
    <t>10-1829 มห</t>
  </si>
  <si>
    <t>หมวด 2
เส้นทาง 927
กรุงเทพฯ - มุกดาหาร</t>
  </si>
  <si>
    <t>รถโดยสารประจำทาง คันหมายเลขทะเบียน 10-1829 มหาสารคาม ขับแซงรถบรรทุก แล้วเปลี่ยนช่องจราจรกลับมาทางด้านซ้าย ทำให้ล้อรถตกขอบทางด้านซ้าย เสียการทรงตัว และเสียหลักพลิกคว่ำลงข้างทาง</t>
  </si>
  <si>
    <t>นายพัฒนา คงเจริญ
ท2-สก-00209/60</t>
  </si>
  <si>
    <t>13.30 น.</t>
  </si>
  <si>
    <t>ทล.344 (บ้านบึง - แกลง)</t>
  </si>
  <si>
    <t>หนองชาก</t>
  </si>
  <si>
    <t>รถโดยสารประจำทาง คันหมายเลขทะเบียน 10-0885 จันทบุรี ขับมาถึงที่เกิดเหตุ ซึ่งขณะนั้นมีสภาพถนนลื่นเนื่องจากฝนตก จึงไถลไปชนท้ายรถยนต์บรรทุกส่วนบุคคล หมายเลขทะเบียน บว-2369 จันทบุรี ที่จอดรอสัญญาณไฟในบริเวณดังกล่าว</t>
  </si>
  <si>
    <t>นายประจวบ  ใจกว้าง
ท2-จบ-00090/60</t>
  </si>
  <si>
    <t>15.43 น.</t>
  </si>
  <si>
    <t>ทล.101 ถ.จรดวิถีถ่อง</t>
  </si>
  <si>
    <t>ย่านยาว</t>
  </si>
  <si>
    <t>สวรรคโลก</t>
  </si>
  <si>
    <t>10-1600 สท</t>
  </si>
  <si>
    <t>หมวด 3
เส้นทาง 130
กำแพงเพชร - สุโขทัย - อุตรดิตถ์</t>
  </si>
  <si>
    <t>รถโดยสารประจำทาง 10-1600 สุโขทัย ขับมาในจุดเกิดเหตุ ได้มีรถจักรยานยนต์ หมายเลขทะเบียน กรน 338 สุโขทัย ขับต้ดหน้าอย่างกระชั้นชิด จึงทำให้เกิดการเฉี่ยวชนกันขึ้น</t>
  </si>
  <si>
    <t>นายสนอง อิ่มเทศ
ท4-สท-00025/60</t>
  </si>
  <si>
    <t>22.30 น.</t>
  </si>
  <si>
    <t>พัทยา - นาเกลือ</t>
  </si>
  <si>
    <t>นาเกลือ</t>
  </si>
  <si>
    <t>31-3866 กท</t>
  </si>
  <si>
    <t>รถบัสโดยสาร คันหมายเลขทะเบียน 31-3866 กท. ขับลงถนนที่เป็นทางลาดชัน ขณะนั้นเกิดเข้าเกียร์ไม่ได้ และเบรกไม่อยู่ จึงไถลลงทะเลบริเวณชายหาดวงศ์อำมาตย์</t>
  </si>
  <si>
    <t>นายทวีโชคชัย แปลงไธสง
ท4-สป-00055/60</t>
  </si>
  <si>
    <t>ระบบเบรคขัดข้อง</t>
  </si>
  <si>
    <t>20.18 น.</t>
  </si>
  <si>
    <t>ทล.32 กม.ที่ 58 ขาขึ้น</t>
  </si>
  <si>
    <t>30-1045 ลบ</t>
  </si>
  <si>
    <t>รถบัสเช่าเหมารับส่งพนักงานมินิแบร์ คันหมายเลขทะเบียน 30-1045 ลพบุรี วิ่งมาถึงจุดเกิดเหตุเป็นถนนที่รถวิ่งสวนทางกัน ได้มีรถกระบะบรรทุก หมายเลขทะเบียน บท-4493 อ่างทอง ขับล้ำช่องทางมา จึงได้หักหลบแต่ไม่พ้น จึงเฉี่ยวชนกันแล้วเสียหลักลงข้างทาง</t>
  </si>
  <si>
    <t>นายยุทธนา แย้มสวน
ท2-สห-00112/60</t>
  </si>
  <si>
    <t>ขับล้ำเข้าไปในช่องจราจรฝั่งรถสวน</t>
  </si>
  <si>
    <t>หน้า บ.บริสโตน</t>
  </si>
  <si>
    <t>30-0096 สพ</t>
  </si>
  <si>
    <t xml:space="preserve">เนื่องจากฝนตกและถนนลื่น ทำให้ พขร.รถบัส คันหมายเลขทะเบียน 30-0096 สุพรรณบุรี มองไม่เห็นจึงชนรถจักรยาน </t>
  </si>
  <si>
    <t>นายสายัน จวนสาง
ท2-ปท-02386/57</t>
  </si>
  <si>
    <t xml:space="preserve">ฝนตกถนนลื่น </t>
  </si>
  <si>
    <t>22.40 น.</t>
  </si>
  <si>
    <t>ถ.มิตรภาพ กม. 219</t>
  </si>
  <si>
    <t>โนนตาเถร</t>
  </si>
  <si>
    <t>โนนแดง</t>
  </si>
  <si>
    <t>30-2922 อย</t>
  </si>
  <si>
    <t>รถโดยสารไม่ประจำทาง คันหมายเลขทะเบียน 30-2922 พระนครศรีอยุธยา หักหลบรถที่วิ่งอยู่ด้านหน้า จึงทำให้เสียหลัก ตกร่องกลางถนน</t>
  </si>
  <si>
    <t>นายมงคล เพ็ชรกระจ่าง
ท2-ปท-01449/55</t>
  </si>
  <si>
    <t>ทล. 1 ถ.พหลโยธิน (ขาขึ้น) กม.ที่ 489</t>
  </si>
  <si>
    <t>โกสัมพีนคร</t>
  </si>
  <si>
    <t>30-0356 นศ</t>
  </si>
  <si>
    <t>รถตู้โดยสารไม่ประจำทาง หมายเลขทะเบียน 30-0356 นครศรีธรรมราช รับผู้โดยสารชาวเมียนมาร์จำนวน 6 คน เมื่อมาถึงจุดเกิดเหตุ ล้อยางด้านหลังซ้ายเกิดระเบิด ทำให้รถเสียหลักพุ่งชนต้นไม้ข้างทาง</t>
  </si>
  <si>
    <t>นายสิทธา ริยาพันธ์
ท2-นศ-00241/58</t>
  </si>
  <si>
    <t>03.20 น.</t>
  </si>
  <si>
    <t>ถ.359 บริเวณบ้านน้ำซับ</t>
  </si>
  <si>
    <t>สระขวัญ</t>
  </si>
  <si>
    <t>30-0650 สพ</t>
  </si>
  <si>
    <t xml:space="preserve">พนักงานขับรถตู้โดยสารไม่ประจำทาง คันหมายเลขทะเบียน 30-0650 สุพรรณบุรี เกิดอาการหลับใน ทำให้รถเสียหลักชนท้ายรถตู้นั่งสี่ตอน คันหมายเลข นข-1062 สุรินทร์ </t>
  </si>
  <si>
    <t>นายรุ่งทวี ปลัดสูงเนิน
ท2-ปท-01748/57</t>
  </si>
  <si>
    <t>30-1303 ปท</t>
  </si>
  <si>
    <t>นายสุริยะ ดาบเงิน
ท2-ปท-00502/48</t>
  </si>
  <si>
    <t>กรณีซ้ำกับรถ10-1824 ปท</t>
  </si>
  <si>
    <t>30-0361 ตง</t>
  </si>
  <si>
    <t>รถกระบหมายเลขทะเบียน 2ฎ-9377 กทม.ขับชนท้ายรถตู้โดยสาร หมายเลขทะเบียน 30-0361 ตรัง จนรถกระบะเสียหลักพลิกคว่ำอยู่บริเวณเกาะกลางถนน ขณะที่กำลังมีการเข้าช่วยเหลือและขนย้ายผู้บาดเจ็บได้มีรถจักรยานยนต์บิ๊กไบค์ หมายเลขทะเบียน ธนส-439 กทม. ขับมาด้วยความเร็วและพุ่งชนท้ายรถกระบะ และเสียหลักพุ่งชนคนที่ยืนดูเหตุการณ์ เป็นเหตุให้ผู้ซ้อนท้าย และประชาชนที่อยู่ในเหตุการณ์เสียชีวิต 2 คน</t>
  </si>
  <si>
    <t>นายประจวบ ช่วยหวัง
ท1-กบ-00015/58</t>
  </si>
  <si>
    <t>รถคู่กรณี
(รถกระบะ)</t>
  </si>
  <si>
    <t>04.40 น.</t>
  </si>
  <si>
    <t>เพชรเกษม ขาล่อง</t>
  </si>
  <si>
    <t>ทุ่งนารี</t>
  </si>
  <si>
    <t>ป่าบอน</t>
  </si>
  <si>
    <t>30-1743 กบ</t>
  </si>
  <si>
    <t xml:space="preserve">รถตู้โดยสาร คันหมายเลขทะเบียน 30-1743 กระบี่ ขับมาถึงจุดเกิดเหตุ ซึ่งมีรถกระบะบรรทุก คันหมายเลขทะเบียน 70-0633 ยะลา จอดเสียอยู่ข้างทางโดยไม่มีแสงสว่าง ไม่ให้สัญญาณไฟ และจอดล้ำมาในช่องทางจราจร ทำให้รถตู้ชนท้ายรถกระบะบรรทุกคันดังกล่าว </t>
  </si>
  <si>
    <t>นายสราวุธ  สาระวารี
ท2-กบ-00679/58</t>
  </si>
  <si>
    <t>รถคู่กรณี
(รถกระบะบรรทุก)</t>
  </si>
  <si>
    <t>จอดในที่คับขันและไม่ให้สัญญาณไฟ</t>
  </si>
  <si>
    <t>06.30 น.</t>
  </si>
  <si>
    <t>ทล.309 ถ.โรจนะขาออก - หลัก กม.ที่ 19+500</t>
  </si>
  <si>
    <t>ไผ่ลิง</t>
  </si>
  <si>
    <t>30-1688 พระนครศรีอยุธยา</t>
  </si>
  <si>
    <t xml:space="preserve">รถโดยสารไม่ประจำทาง คันหมายเลขทะเบียน 30-1688 พระนครศรีอยุธยา ขับมาถึงจุดเกิดเหตุ ซึ่งเป็นสี่แยกไฟแดงและมีรถจอดรอสัญญาณไฟหลายคัน ปรากฏว่า พนักงานขับรถไม่สามารถหยุดรถได้ จึงหักรถเบี่ยงออกช่องขวาไปเฉี่ยวชนเสาไฟฟ้าและขึ้นไปบนเกาะกลางถนน </t>
  </si>
  <si>
    <t>นายจิรวุฒิ น่วมศรี
ท2-อย-00377/38</t>
  </si>
  <si>
    <t>เบรคชำรุด</t>
  </si>
  <si>
    <t>06.27 น.</t>
  </si>
  <si>
    <t xml:space="preserve">พหลโยธินขาเข้า กม.146 </t>
  </si>
  <si>
    <t>นิคมสร้างตนเอง</t>
  </si>
  <si>
    <t>30-0487 ลบ</t>
  </si>
  <si>
    <t>รถโดยสาร 1 ชั้น 
ม.3 (ข)</t>
  </si>
  <si>
    <t>รถโดยสารไม่ประจำทาง หมายเลขทะเบียน 30-0487 ลพบุรี ขับมาถึงจุดเกิดเหตุ ได้มีรถจักรยานยนต์หมายเลขทะเบียน 1กฎ 2268 พระนครศรีอยุธยา ได้กลับรถบริเวณหน้าวัดใหม่ดงจำปา  แต่เมื่อกลับรถเข้าช่องซ้ายของถนนแล้ว เห็นว่ามีนักเรียนยืนรอรถอยู่ริมถนน จึงได้ขับรถหักหลบนักเรียนออกมาช่องทางด้านขวา โดยไม่สังเกตุเห็นว่ามีรถโดยสารไม่ประจำทางหมายเลขทะเบียน 30-0487 ลพบุรี วิ่งตามมา จึงเป็นเหตุให้รถโดยสารคันดังกล่าว ชนกับรถจักรยานยนต์ ทำให้มีผู้เสียชิวิตจำนวน  2  ราย</t>
  </si>
  <si>
    <t>นายกิติ มั่นจันทร์
ท2-อท-00126/60</t>
  </si>
  <si>
    <t>ทล.41 กม.186+900</t>
  </si>
  <si>
    <t>ทรัพย์ทวี</t>
  </si>
  <si>
    <t>บ้านนาเดิม</t>
  </si>
  <si>
    <t>30-6045 ภก</t>
  </si>
  <si>
    <t>รถตู้เช่าเหมา หมายเลขทะเบียน 30-6045 ภูเก็ต เสียหลักตกลงข้างทาง</t>
  </si>
  <si>
    <t>นายวันชนะ  หน้าเมือง
ท1-ภก-00198/59</t>
  </si>
  <si>
    <t>13.20 น.</t>
  </si>
  <si>
    <t>ทางด่วนบูรพาวิถี กม.21+400  ขาเข้า</t>
  </si>
  <si>
    <t>33-2753 กท</t>
  </si>
  <si>
    <t>รถตู้โดยสาร คันหมายเลขทะเบียน 33-2753 กรุงเทพฯ ขับมาด้วยความเร็ว เมื่อถึงบริเวณที่เกิดเหตุเสียหลัก พนักงานขับรถบังคับรถไม่ได้ จึงชนท้ายรถบรรทุก 82-0030 สมุทรสาคร ที่วิ่งอยู่ด้านหน้า</t>
  </si>
  <si>
    <t>นายดำรงค์ ขัดผาบ
ท2-สค-00348/58</t>
  </si>
  <si>
    <t>20.06 น.</t>
  </si>
  <si>
    <t>โค้งวัดสุวรรณ ทางลงเขาป่าตอง ถ.พระบารมี</t>
  </si>
  <si>
    <t>30-2922 นม</t>
  </si>
  <si>
    <t>รถโดยสารไม่ประจำทาง คันหมายเลขทะเบียน 30-2922 นครราชสีมาขับมาบนถนนพระบารมี ในสภาพอากาศฝนตกถนนลื่น สันนิษฐานเบื้องต้นว่า ลมเบรกหมด คนขับไม่สามารถเบรกห้ามล้อได้ จึงพุ่งชนรถจักรยานยนต์ คันหมายเลขทะเบียน 1กท-4925 อุดรธานี</t>
  </si>
  <si>
    <t>นายวุฒิชัย ศรีจันทร์
ท2-ภก-00148/60</t>
  </si>
  <si>
    <t>ลักษณะ</t>
  </si>
  <si>
    <t>รถ 30 10</t>
  </si>
  <si>
    <t>อายุรถ (ปี)</t>
  </si>
  <si>
    <t>สถานะภาษี</t>
  </si>
  <si>
    <t>ผู้ประกอบการ/ผู้เข้าร่วม</t>
  </si>
  <si>
    <t>ใบอนุญาตเลขที่</t>
  </si>
  <si>
    <t>ใบอนุญาตขับรถ</t>
  </si>
  <si>
    <r>
      <rPr>
        <b/>
        <sz val="13"/>
        <color indexed="53"/>
        <rFont val="TH SarabunPSK"/>
        <family val="2"/>
      </rPr>
      <t xml:space="preserve">รถฯขนาดใหญ่ </t>
    </r>
    <r>
      <rPr>
        <sz val="13"/>
        <color indexed="8"/>
        <rFont val="TH SarabunPSK"/>
        <family val="2"/>
      </rPr>
      <t>เสียชีวิต</t>
    </r>
  </si>
  <si>
    <r>
      <rPr>
        <b/>
        <sz val="13"/>
        <color indexed="53"/>
        <rFont val="TH SarabunPSK"/>
        <family val="2"/>
      </rPr>
      <t>รถฯขนาดใหญ่</t>
    </r>
    <r>
      <rPr>
        <sz val="13"/>
        <color indexed="8"/>
        <rFont val="TH SarabunPSK"/>
        <family val="2"/>
      </rPr>
      <t>บาดเจ็บ</t>
    </r>
  </si>
  <si>
    <t>รถตู้ เสียชีวิต</t>
  </si>
  <si>
    <t>รถตู้  บาดเจ็บ</t>
  </si>
  <si>
    <t>คู่กรณีเสียชีวิต</t>
  </si>
  <si>
    <t>คู่กรณีบาดเจ็บ</t>
  </si>
  <si>
    <t>รวมเสียชีวิต</t>
  </si>
  <si>
    <t>รวมบาดเจ็บ</t>
  </si>
  <si>
    <t>สาเหตุย่อย</t>
  </si>
  <si>
    <t>04.10 น.</t>
  </si>
  <si>
    <t>ทล. 32 สายเอเชีย ขาเข้า กม.ที่ 61+800</t>
  </si>
  <si>
    <t>หลักฟ้า</t>
  </si>
  <si>
    <t>32-5133 กท</t>
  </si>
  <si>
    <t>ม3(ข)</t>
  </si>
  <si>
    <t>30 ปี0 เดือน9 วัน</t>
  </si>
  <si>
    <t xml:space="preserve">รถโดยสาร เลขทะเบียน 32-5133 กทม รับผู้โดยสารซึ่งเป็นชาวเมียนมาร์ จำนวน 48 คน จากอ.แม่สอด จ.ตาก เพื่อไปส่งยังสมุทรสงคราม มาถึงบริเวณที่เกิดเหตุ พนักงานขับรถคันดังกล่าวหลับใน จึงทำให้รถเสียหลักตกลงค้างทาง เป็นเหตุให้ผู้โดยสารได้รับบาดเจ็บเล็กน้อย จำนวน 2 ราย เป็นชาย 1 คน หญิง 1 คน </t>
  </si>
  <si>
    <t xml:space="preserve">นางมณฑา ยิ้มประเสริฐ </t>
  </si>
  <si>
    <t>กท.664/2555</t>
  </si>
  <si>
    <t xml:space="preserve">       นายปิ่นไชย ทองสุกใส           </t>
  </si>
  <si>
    <t>ท4-รบ-00053/51</t>
  </si>
  <si>
    <t>จากคน</t>
  </si>
  <si>
    <t>23.50 น.</t>
  </si>
  <si>
    <t>ทล. 1 ถ.พหลโยธิน (ขาล่อง) กม.ที่ 464-465</t>
  </si>
  <si>
    <t>10-2998 ลป</t>
  </si>
  <si>
    <t>เส้นทาง 91-20 กรุงเทพ-ลำปาง</t>
  </si>
  <si>
    <t>รถโดยสารประจำทาง หมายเลขทะเบียน 10-2998 ลป เสียหลักตกถนนชนต้นไม้ มีผู้บาดเจ็บ จำนวน 1 ราย</t>
  </si>
  <si>
    <t>บ.ข.ส./หจก.พรพิริยะทัวร์</t>
  </si>
  <si>
    <t>กท 8/2553</t>
  </si>
  <si>
    <t>นายปรัชญา จารุปาลี
ท2-พร-00045/59</t>
  </si>
  <si>
    <t>ท2-พร-00045/59</t>
  </si>
  <si>
    <t>11.00 น.</t>
  </si>
  <si>
    <t>ทล. 33 (ถนนสุวรรณศร) กม.ที่ 275</t>
  </si>
  <si>
    <t>33-4325 กท</t>
  </si>
  <si>
    <t>ม2(จ)</t>
  </si>
  <si>
    <t>7 ปี5 เดือน23 วัน</t>
  </si>
  <si>
    <t xml:space="preserve">รถโดยสาร เลขทะเบียน 33-4325 กท เดินทางจากกทม. เพื่อบรรทุกกระเป๋าเสื้อผ้าไปส่งที่อรัญประเทศ เมื่อถึงจุดเกิดเหตุ มีรถกระบะหมายเลขทะเบียน บน -5920 สก พุ่งชนท้ายรถตู้โดยสาร ทำให้รถทั้งสองคันเสียหลักตกลงข้างทาง </t>
  </si>
  <si>
    <t>นางยุภาพร  แสงจันทร์</t>
  </si>
  <si>
    <t>กท1045/2559</t>
  </si>
  <si>
    <t xml:space="preserve">       นายธเนศ แสงจันทร์           </t>
  </si>
  <si>
    <t>ท2-นบ-00186/59</t>
  </si>
  <si>
    <t>โชตนา</t>
  </si>
  <si>
    <t>แม่สูน กม.ที่ 144</t>
  </si>
  <si>
    <t>ฝาง</t>
  </si>
  <si>
    <t>10-1751 ชม</t>
  </si>
  <si>
    <t>123 สาย เชียงใหม่-ท่าตอน</t>
  </si>
  <si>
    <t>42 ปี 25 วัน</t>
  </si>
  <si>
    <t>รถจักรยานยนต์ หมายเลขทะเบียน 1กธ-8006 ชม ได้เชี่ยวขนกับรถโดยสารประจำทาง หมายเลข 10-1751 ชม เป็นเหตุให้รถจักรยานยนต์ดังกล่าวมุดอยู่ใต้รถโดยสาร สภาพเสียหายทั้งคัน และคนขับเสียชีวิต</t>
  </si>
  <si>
    <t>บ.ยานยนต์นครเชียงใหม่ จก.</t>
  </si>
  <si>
    <t>ชม1/2554</t>
  </si>
  <si>
    <t xml:space="preserve">นายสมพร สูนคำ 
</t>
  </si>
  <si>
    <t>ท2-ชม-00105/45</t>
  </si>
  <si>
    <t>ดื่มสุรา บริเวณเกิดเหตุเป็นที่มืด</t>
  </si>
  <si>
    <t xml:space="preserve">ทล.1 ถ.พหลโยธิน ตอนโนนปอแดง-ปากดง กม.427+650 ขาออก บริเวณบ้านปรึกมะกรูด </t>
  </si>
  <si>
    <t>ท่าพุทรา</t>
  </si>
  <si>
    <t>10-2636 สค</t>
  </si>
  <si>
    <t>ม3จ</t>
  </si>
  <si>
    <t>เส้นทาง 8388 สมุทรสาคร-ยกกระบัตร</t>
  </si>
  <si>
    <t>รถโดยสารประจำทาง หมายเลขทะเบียน 10-2636 สค เสียหลักพลิกคว่ำลงร่องกลางถนนชนกับต้นไม้ในร่องกลาง</t>
  </si>
  <si>
    <t>บ.บัวสุวรรณขนส่ง จก.</t>
  </si>
  <si>
    <t>สค 7/2557</t>
  </si>
  <si>
    <t xml:space="preserve">นายไพฑูรย์ เกิดอยู่
</t>
  </si>
  <si>
    <t>ท2-00404/56</t>
  </si>
  <si>
    <t>จากรถ</t>
  </si>
  <si>
    <t>17.15 น.</t>
  </si>
  <si>
    <t>ทล. 11 กม.ที่ 420-421</t>
  </si>
  <si>
    <t>วังเงิน</t>
  </si>
  <si>
    <t>แม่ทะ</t>
  </si>
  <si>
    <t>10-2728 รย</t>
  </si>
  <si>
    <t xml:space="preserve"> 659เชียงใหม่-ระยอง</t>
  </si>
  <si>
    <t>7 ปี10 เดือน28 วัน</t>
  </si>
  <si>
    <t>รถโดยสาร หมายเลขทะเบียน 10-2728 รย เกิดอุบัติเหตุถูกชนด้านหน้ารถจากคู่กรณีรถคันหมายเลขทะเบียน ผร 9398 ชม ซึ่งเสียหลักข้ามช่องเดินรถพุ่งชนรถโดยสารดังกล่าว</t>
  </si>
  <si>
    <t>กท.72/2555</t>
  </si>
  <si>
    <t xml:space="preserve">นายวัชระ ศักดิ์ศรีกลม
</t>
  </si>
  <si>
    <t>ท4-บร-00150/58</t>
  </si>
  <si>
    <t>สภาพแวดล้อม</t>
  </si>
  <si>
    <t>32.ฝนตกถนนลื่น</t>
  </si>
  <si>
    <t xml:space="preserve">10.15 น. </t>
  </si>
  <si>
    <t>สี่แยกเมืองทอง 2256</t>
  </si>
  <si>
    <t>ท่ามะนาว</t>
  </si>
  <si>
    <t>ชัยบาดาล</t>
  </si>
  <si>
    <t>30-0365 พล</t>
  </si>
  <si>
    <t>7 ปี11 เดือน5 วัน</t>
  </si>
  <si>
    <t>รถบรรทุก 82-4426 ลพบุรี สายลมรั่วทำให้เบรกไม่อยู่ ชนท้ายรถกระบะ  บม-1315 ลพบุรี และแรงที่ชนท้ายกระบะไปชนท้ายรถตู้30-0365 พิษณุโลก อีก 1 คัน</t>
  </si>
  <si>
    <t>นาย สมานชัย สุภลาภ</t>
  </si>
  <si>
    <t>พล.65/2557</t>
  </si>
  <si>
    <t>รถบรรทุก/รถปิคอัพ</t>
  </si>
  <si>
    <t>22.ระบบเบรกชำรุด</t>
  </si>
  <si>
    <t>ทล.117 (ขาขึ้น) กม.20</t>
  </si>
  <si>
    <t>32-9116 กท</t>
  </si>
  <si>
    <t>ม2(ข)</t>
  </si>
  <si>
    <t>4 ปี7 เดือน18 วัน</t>
  </si>
  <si>
    <t>รถตู้โดยสารไม่ประจำทาง หมายเลขทะเบียน 32-9116 กทม เดินทางจากฉะเชิงเทรา มุ่งหน้าไปอุตรดิตถ์ ประสบอุบัติเหตุ เนื่องจากพนักงานขับรถหลับใน</t>
  </si>
  <si>
    <t>บริษัทดิสคัพเวอรี่ ฮอลิเดย์ จำกัด/บริษัทเอเซียเสริมกิจลิสซิ่ง จำกัด(มหาชน)</t>
  </si>
  <si>
    <t>กท322/2556</t>
  </si>
  <si>
    <t xml:space="preserve">       นายสวิตต์ ทรัพย์สาธิน          </t>
  </si>
  <si>
    <t xml:space="preserve"> ท2-กท-01011/58</t>
  </si>
  <si>
    <t>13.55 น.</t>
  </si>
  <si>
    <t xml:space="preserve">ทล 1023 กม.23-24 (แยกแม่แขม-ลอง) </t>
  </si>
  <si>
    <t>เวียงต้า</t>
  </si>
  <si>
    <t>10-0651 พร</t>
  </si>
  <si>
    <t>2204 สาย แพร่-วังชิ้น</t>
  </si>
  <si>
    <t>29 ปี 2 วัน</t>
  </si>
  <si>
    <t xml:space="preserve"> รถกระบะบรรทุก บม-2962 พร ขับมาถึงที่เกิดเหตุซึ่งเป็นทางโค้ง ประกอบกับฝนตก ถนนลื่น ทำให้รถเสียหลักไปชนกับรถโดยสารประจำทาง รถโดยสารประจำทาง หมายเลขทะเบียน 10-0651 พร</t>
  </si>
  <si>
    <t>สหกรณ์บริการเดินรถยนต์โดยสารจังหวัดแพร่ จก.</t>
  </si>
  <si>
    <t>พร 1/2559</t>
  </si>
  <si>
    <t xml:space="preserve">นายศรีไล โพธิ์พฤกษ์
</t>
  </si>
  <si>
    <t>ท2-3พร-00304/26</t>
  </si>
  <si>
    <t>19.30 น.</t>
  </si>
  <si>
    <t>ทล.323 กม.90</t>
  </si>
  <si>
    <t>ท่าไม้</t>
  </si>
  <si>
    <t>ท่ามะกา</t>
  </si>
  <si>
    <t>10-1338 กจ</t>
  </si>
  <si>
    <t xml:space="preserve"> เส้นทาง 81 กรุงเทพฯ-กาญจนบุรี</t>
  </si>
  <si>
    <t>27ปี 11 เดือน 18 วัน</t>
  </si>
  <si>
    <t>รถโดยสารประจำทาง หมายเลขทะเบียน 10-1338 กจ เมื่อถึงจุดเกิดเหตุ มีรถบรรทุก หมายเลขทะเบียน 70-6579 กจ ได้เลี้ยวออกจากซอยและตัดหน้ารถโดยสารคันดังกล่าว ทำให้มีผู้บาดเจ็บ</t>
  </si>
  <si>
    <t>บขส./บ.กาญจนบุรีทัวร์ จก.</t>
  </si>
  <si>
    <t>กท 1/2560</t>
  </si>
  <si>
    <t>ไม่สามารถติดตามหาชื่อได้</t>
  </si>
  <si>
    <t>ไม่ทราบ</t>
  </si>
  <si>
    <t>รถคู่กรณี (รถบรรทุก 70-6579 กจ)</t>
  </si>
  <si>
    <t>01.30 น.</t>
  </si>
  <si>
    <t>ทล.117 (ขาล่อง) กม.38</t>
  </si>
  <si>
    <t>บึงปลาทู</t>
  </si>
  <si>
    <t>บรรพตพิสัย</t>
  </si>
  <si>
    <t>10-1184 ปท</t>
  </si>
  <si>
    <t xml:space="preserve"> เส้นทาง 47 กรุงเทพฯ-ทุ่งช้าง</t>
  </si>
  <si>
    <t>14 ปี11 เดือน5 วัน</t>
  </si>
  <si>
    <t>รถโดยสาร หมายเลขทะเบียน 10-1184 ปท เดินทางจากจ.น่าน มุ่งสู่ กรุงเทพ พนักงานเกิดหลับใน (บริเวณที่เกิดเหตุไม่พบร่องรอยการเบรค)</t>
  </si>
  <si>
    <t>บขส./บ.เชิดชัยมอเตอร์เซลล์</t>
  </si>
  <si>
    <t>43/2559</t>
  </si>
  <si>
    <t xml:space="preserve">นายพล ล้อประเสิรฐพร 
</t>
  </si>
  <si>
    <t>ท2-อด-00676/33</t>
  </si>
  <si>
    <t>06.10 น.</t>
  </si>
  <si>
    <t>ถนนนิตโย หน้าร้านมิตซูสว่างแดนดิน</t>
  </si>
  <si>
    <t>สว่างดินแดน</t>
  </si>
  <si>
    <t>10-6862 อด</t>
  </si>
  <si>
    <t>เส้นทาง 231 อุดรธานี-นครพนม</t>
  </si>
  <si>
    <t>27 ปี5 เดือน27 วัน</t>
  </si>
  <si>
    <t>รถโดยสาร หมายเลขทะเบียน 10-6862 อด เดินทางจากอุดรธานี มุ่งสู่อำเภอสว่างดินแดน เกิดอุบัติเหตุเสียหลักพลิกคว่ำตกลงข้างทางบริเวณถนนนิตโย เนื่องจากฝนตกหนัก</t>
  </si>
  <si>
    <t>บริษัท สหอุดรเดินรถ (1974) จำกัด</t>
  </si>
  <si>
    <t>กท11/2559</t>
  </si>
  <si>
    <t xml:space="preserve">นายพิเชษฐ์ พิชัย
</t>
  </si>
  <si>
    <t>ท2-1สน-00083/47</t>
  </si>
  <si>
    <t>01.50 น.</t>
  </si>
  <si>
    <t>ถ.เพชรเกษม สี่แยกปรานบุรี หมู่ 3</t>
  </si>
  <si>
    <t>เขาน้อย</t>
  </si>
  <si>
    <t>ปรานบุรี</t>
  </si>
  <si>
    <t>10-1544 นฐ</t>
  </si>
  <si>
    <t>ม1(ข)</t>
  </si>
  <si>
    <t>เส้นทาง 990 กรุงเทพ-ชุมพร</t>
  </si>
  <si>
    <t>19 ปี9 เดือน8 วัน</t>
  </si>
  <si>
    <t>รถโดยสารประจำทาง หมายเลขทะเบียน 10-1544 นฐ ถูกรถส่วนบุคคล หมายเลขทะเบียน กท 0841 พบ ตัดหน้ากระชั้นชิดทำให้รถไม่สามารถหยุดรถได้ทัน ซึ่งรถได้เดินทางมาจากต.ปากปราณบุรี เมื่อถึงที่เกิดเหตุซึ่งเป็นสี่แยก ซึ่งมีสัญญานไฟจราจร แต่ได้ปิดสัญญานแล้ว</t>
  </si>
  <si>
    <t>บขส./บ.สุวรรณนทีขนส่ง จก.</t>
  </si>
  <si>
    <t>กท 8/2555</t>
  </si>
  <si>
    <t xml:space="preserve">นายพิบูลย์ วงษ์เทียน
</t>
  </si>
  <si>
    <t>ท2-นฐ-00469/49</t>
  </si>
  <si>
    <t>14.00 น.</t>
  </si>
  <si>
    <t>นราธิวาส</t>
  </si>
  <si>
    <t>ระหว่างบ้านศาลาใหม่และบ้านไพรวัน กม.ที่ 224 ทล.42</t>
  </si>
  <si>
    <t>ศาลาใหม่</t>
  </si>
  <si>
    <t>ตากใบ</t>
  </si>
  <si>
    <t>10-0882 นธ</t>
  </si>
  <si>
    <t>196 สายนราธิวาส-ตาบา</t>
  </si>
  <si>
    <t>20 ปี11 เดือน18 วัน</t>
  </si>
  <si>
    <t>รถยนต์ส่วนบุคคล หมายเลขทะเบียน ขม-1533 สข ขับมาชนท้ายรถสองแถว หมายเลขทะเบียน 10-0882 นธ</t>
  </si>
  <si>
    <t>บ.สหนราธิวาสขนส่ง จก./นายอับดุลลาเต๊ะ เจ๊ะมุ</t>
  </si>
  <si>
    <t>นธ3/2555</t>
  </si>
  <si>
    <t xml:space="preserve">นายอามารอกัน บินสาและ
</t>
  </si>
  <si>
    <t>ท2-นธ-00004/35</t>
  </si>
  <si>
    <t>21.10 น.</t>
  </si>
  <si>
    <t>ทล.117 กม.42-43</t>
  </si>
  <si>
    <t>โพธิ์ไทรงาม</t>
  </si>
  <si>
    <t>บึงนาราง</t>
  </si>
  <si>
    <t>30-0082 พจ</t>
  </si>
  <si>
    <t>ม4(ข)</t>
  </si>
  <si>
    <t>7 ปี11 เดือน30 วัน</t>
  </si>
  <si>
    <t>รถบรรทุกไม่ทราบทะเบียน แซงด้านขวาของรถโดยสาร หมายเลขทะเบียน 30-0082 พจ และเหยียบเบรคทำให้รถโดยสารดังกล่าวหักหลบและตกล่องกลางถนน</t>
  </si>
  <si>
    <t>หจก.นบพรสรวง ทัวร</t>
  </si>
  <si>
    <t>พจ 4/2555</t>
  </si>
  <si>
    <t xml:space="preserve">       นายสมจิตร มากคิด        </t>
  </si>
  <si>
    <t>ท4-พจ-00044/59</t>
  </si>
  <si>
    <t>16.15 น.</t>
  </si>
  <si>
    <t>บริเวณสาย 4 ระหว่าง ซ.11 ม.1</t>
  </si>
  <si>
    <t>ช่องสาริกา</t>
  </si>
  <si>
    <t>30-0375 สห</t>
  </si>
  <si>
    <t>รถโดยสารไม่ประจำทางหมายเลขทะเบียน 30-0375 สิงห์บุรี ขณะขับรถ พนักงานขับรถได้ก้มลงหยิบสิ่งของ จึงเป็นเหตุทำให้รถเสียหลักลงข้างทาง บริเวณสาย 4 ระหว่าง ซ.11 หมู่ 1 ต.ช่องสาริกา อ.พัฒนานิคม จ.ลพบุรี</t>
  </si>
  <si>
    <t>นางสาวแคทลียา เอี่ยมสอาด</t>
  </si>
  <si>
    <t>สห 20/2559</t>
  </si>
  <si>
    <t xml:space="preserve">       นายชาญ นิลมาลา         </t>
  </si>
  <si>
    <t>ไม่มีใบอนุญาต ท2</t>
  </si>
  <si>
    <t>15.ก้มลงหยิบสิ่งของ</t>
  </si>
  <si>
    <t>06.25 น.</t>
  </si>
  <si>
    <t>ทล.402</t>
  </si>
  <si>
    <t>30-6997 ภก</t>
  </si>
  <si>
    <t>5 ปี11 เดือน28 วัน</t>
  </si>
  <si>
    <t xml:space="preserve">รถตู้โดยสาร หมายเลขทะเบียน 30-6997 ภูเก็ต จอดรถให้ผู้โดยสารถ่ายภาพบนสะพานเทพกระษัตรีฝั่งขาเข้าพังงา และได้มีรถยนต์ส่วนบุคคล กค 8543 พังงา ชนท้ายรถตู้โดยสารไม่ประจำทางดังกล่าว กระเด็นตกสะพานลงไปในน้ำ </t>
  </si>
  <si>
    <t>นางสาวนวกร ทวีทรัพย์ชูศรี</t>
  </si>
  <si>
    <t>ภก 343/2555</t>
  </si>
  <si>
    <t>นายมานพ ทวีทรัพย์ชูศรี</t>
  </si>
  <si>
    <t>ท2-ภก-00805/51</t>
  </si>
  <si>
    <t>03.05 น.</t>
  </si>
  <si>
    <t xml:space="preserve">ถ.มิตรภาพ (ขาเข้า) กม.42-43 </t>
  </si>
  <si>
    <t>10-4324 นม</t>
  </si>
  <si>
    <t>หมวด 2 เส้นทาง 21 กรุงเทพ-นครราชสีมา</t>
  </si>
  <si>
    <t>20 ปี 11 เดือน 20 วัน</t>
  </si>
  <si>
    <t xml:space="preserve">รถโดยสารประจำทางสายที่ 21-152 กทม. หมายเลขทะเบียน 10-4324 นม. ขับรถโดยสารมาถึงบริเวณที่เกิดเหตุเกิดฝนตกถนนลื่นทำให้รถเกิดการเสียหลักไม่สามารถบังคับรถได้ </t>
  </si>
  <si>
    <t>กท.74/2559</t>
  </si>
  <si>
    <t xml:space="preserve">นายสุทัศน์ นาดแนว
</t>
  </si>
  <si>
    <t>ท2-นม-00226/51</t>
  </si>
  <si>
    <t>22.43 น.</t>
  </si>
  <si>
    <t>อยุธยา</t>
  </si>
  <si>
    <t>ทล.32 กม.33+900</t>
  </si>
  <si>
    <t>บางปะหัน</t>
  </si>
  <si>
    <t>10-1620 ปท</t>
  </si>
  <si>
    <t>เส้นทาง 100 กรุงเทพ-อุตรดิตถ์</t>
  </si>
  <si>
    <t>18 ปี11 เดือน10 วัน</t>
  </si>
  <si>
    <t>รถโดยสาร เลขทะเบียน 10-1620 ปท เมื่อมาถึงที่เกิดเหตุ ได้มีอุบัติเหตุระหว่างรถยนต์ส่วนบุคคล ทะเบียน 2กม-3693 กทม. ชนกับรถปิคอัพ ทะเบียน  บย-7464 อย. อยู่ก่อนแล้ว ในช่องจราจรที่ 2 จึงหักหลบและเฉี่ยวด้านหน้าของรถเก๋งและเสียหลักไปชนกับบาริเออร์เกาะกลางถนน รถเก๋งที่ถูกเฉี่ยวด้านหน้าจึงหมุนไปชนกับคนที่มากับรถปิคอัพซึ่งยืนอยู่ได้รับบาดเจ็บ</t>
  </si>
  <si>
    <t>กท27/2554</t>
  </si>
  <si>
    <t xml:space="preserve">นายสุริยัน ฟุ้งเฟื่อง
</t>
  </si>
  <si>
    <t>ท3-ชน-00253/39</t>
  </si>
  <si>
    <t>22.54 น.</t>
  </si>
  <si>
    <t xml:space="preserve">พระบารมี </t>
  </si>
  <si>
    <t>30-0902 พง</t>
  </si>
  <si>
    <t>40 ปี2 เดือน18 วัน</t>
  </si>
  <si>
    <t>รถโดยสาร หมายเลขทะเบียน 30-0902 พังงา มาจากตัวเมืองภูเก็ต ไปส่งนักท่องเที่ยวชาวจีน จำนวน 25 คน ณ โรงแรมป่าตอง ขณะขับรถลงเขาป่าตองไม่สามารถควบคุมรถได้เนื่องจากหม้อลมเบรกหมดจึงได้เฉี่ยวชนรถยนต์ส่วนบุคคล คันหมายเลขทะเบียน กล-6949 ภูเก็ต ได้รับความเสียหาย และรถบัสเช่าเหมาได้เกิดพลิกคว่ำ สาเหตุที่แท้จริงอยู่ระหว่างการสอบสวนของพนักงานสอบสวน สภ.ป่าตอง</t>
  </si>
  <si>
    <t>นายพงศ์ศักดิ์ งานสถิร</t>
  </si>
  <si>
    <t>พง.290/2558</t>
  </si>
  <si>
    <t xml:space="preserve">       นายกฤตพร นวลดั้ว      </t>
  </si>
  <si>
    <t xml:space="preserve"> ท2-2พย.-00004/58</t>
  </si>
  <si>
    <t>05.10 น.</t>
  </si>
  <si>
    <t>ทล.32 กม.8+700</t>
  </si>
  <si>
    <t>บ้านหว้า</t>
  </si>
  <si>
    <t>15-4128 กทม</t>
  </si>
  <si>
    <t>21 สายกรุงเทพ-เชียงราย</t>
  </si>
  <si>
    <t>5 ปี0 เดือน6 วัน</t>
  </si>
  <si>
    <t xml:space="preserve">รถยนต์กระบะบรรทุก เลขทะเบียน บน 0927 สท. ยางแตกและเสียหลักพลิกคว่ำบนถนนเอเซีย กม.ที่ 8+700 ระหว่างนั้นได้มีรถโดยสารหมายเลขทะเบียน 15-4128 กท.ซึ่งได้ขับตามมาได้ชนท้าย </t>
  </si>
  <si>
    <t>กท17/25536</t>
  </si>
  <si>
    <t xml:space="preserve">นายสันติ เชียงแสงทอง
</t>
  </si>
  <si>
    <t>ท3-ชน-00004/46</t>
  </si>
  <si>
    <t>21.สภาพยางชำรุด/แตก</t>
  </si>
  <si>
    <t>ทล.1 กม.55+100</t>
  </si>
  <si>
    <t>เชียงรากน้อย</t>
  </si>
  <si>
    <t>30-0064 มค</t>
  </si>
  <si>
    <t>38 ปี4 เดือน29 วัน</t>
  </si>
  <si>
    <t xml:space="preserve">รถโดยสารไม่ประจำทางคันหมายเลขทะเบียน 30-0064 มค.ได้เสียหลักลงข้างทาง ช่วงเส้นทางพหลโยธิน กม.ที่ 55+100 อ.บางปะอิน </t>
  </si>
  <si>
    <t>หจห.พลวัตร ทัวร์</t>
  </si>
  <si>
    <t>มค 12/2558</t>
  </si>
  <si>
    <t xml:space="preserve">       นายดาว สุขสำราญ                </t>
  </si>
  <si>
    <t>ท2-มค-00608/53</t>
  </si>
  <si>
    <t>ทล.368 ถ.เลี่ยงเมืองอ่างทอง</t>
  </si>
  <si>
    <t>30-0377 อย</t>
  </si>
  <si>
    <t>21 ปี9 เดือน13 วัน</t>
  </si>
  <si>
    <t>รถโดยสารไม่ประจำทาง หมายเลขทะเบียน 30-0377 อย ขนส่งพนักงานเพื่อไปส่งที่อำเภอบางปะอิน เมื่อถึงที่เกิดเหตุ รถได้เลี้ยวรถกลับ ทำให้รถจักรยานยนต์ หมายเลขทะเบียน กนย-0630 อท ขับตามมาเบรคไม่ทัน ทำให้ได้รับบาดเจ็บเล็กน้อย</t>
  </si>
  <si>
    <t>หจก.ชัยยศทรานสปอร์ต</t>
  </si>
  <si>
    <t>อย 47/2560</t>
  </si>
  <si>
    <t xml:space="preserve">       นายสุเทพ พงษ์พยัคฆ์                </t>
  </si>
  <si>
    <t xml:space="preserve"> ท2-อท-00169/53</t>
  </si>
  <si>
    <t>01.00 น.</t>
  </si>
  <si>
    <t>มิตรภาพ (ขาเข้า) หน้าวิหารหลวงปู่โตก กม.ที่105-800</t>
  </si>
  <si>
    <t xml:space="preserve">10-6561 ขก </t>
  </si>
  <si>
    <t>ม1(ก)</t>
  </si>
  <si>
    <t>เส้นทาง 20 กรุงเทพ-ขอนแก่น</t>
  </si>
  <si>
    <t>11 ปี10 เดือน22 วัน</t>
  </si>
  <si>
    <t>รถโดยสารประจำทาง หมายเลขทะเบียน 15-7126 กทม และรถหมายเลขทะเบียน 10-6561 ขก วิ่งตามกันมาถึงจุดเกิดเหตุ รถ 15-7126 กท ได้เบรกกระทันหัน ทำให้รถอักคันซึ่งขับตามหลังเกิดการเฉี่ยวชนท้าย ทำให้ได้รับความเสียหาย ไม่มีผู้เสียชีวิต</t>
  </si>
  <si>
    <t>กท.44/59</t>
  </si>
  <si>
    <t xml:space="preserve">นายปริญญา อุดมศักดิ์
</t>
  </si>
  <si>
    <t>ท2-ขก-00130/47</t>
  </si>
  <si>
    <t>15-7126 กท</t>
  </si>
  <si>
    <t>11.55 น.</t>
  </si>
  <si>
    <t>ทล.1 กม.75+800 (ขาเข้า)</t>
  </si>
  <si>
    <t>15-6527 กทม</t>
  </si>
  <si>
    <t>ม2จ (จัดระเบียบ)</t>
  </si>
  <si>
    <t xml:space="preserve"> เส้นทาง 11 กรุงเทพ-สิงห์บุรี</t>
  </si>
  <si>
    <t>6 ปี9 เดือน0 วัน</t>
  </si>
  <si>
    <r>
      <t xml:space="preserve">รถตู้โดยสาร ทะเบียน </t>
    </r>
    <r>
      <rPr>
        <sz val="14"/>
        <color indexed="8"/>
        <rFont val="TH SarabunPSK"/>
        <family val="2"/>
      </rPr>
      <t>15-6527 กท. มาถึงที่เกิดเหตุช่วงคู่ขนานถ.พหลโยธิน กม.ที่ 75+800 ระหว่างนั้นได้มีรถบรรทุกวิ่งอยู่ด้านหน้าทางขวาได้เปลี่ยนช่องทางกะทันหัน ทำให้ต้องหักหลบออกด้านซ้ายและไปชนท้าย รถยนต์ส่วนบุคคล เลขทะเบียน ศณ 9526 กท.ที่จอดอยู่ไหล่ทาง รถทั้ง 2 คันจึงตกลงข้างทาง</t>
    </r>
  </si>
  <si>
    <t>บขส./นายบุณฑริก สันติวิชช์</t>
  </si>
  <si>
    <t xml:space="preserve">นายวิฑูรย์ ชมฉาย
</t>
  </si>
  <si>
    <t>ท4-ลบ-00026/58</t>
  </si>
  <si>
    <t xml:space="preserve">18.15 น. </t>
  </si>
  <si>
    <t>บริเวณบ้านโนนสวรรค์ (กม.ที่ 29+256)</t>
  </si>
  <si>
    <t>วังสามหมอ</t>
  </si>
  <si>
    <t>10 - 7250 อด</t>
  </si>
  <si>
    <t>เส้นทาง 4381 อุดรธานี-วังสามหมอ</t>
  </si>
  <si>
    <t>รถโดยสารประจำทา หมายเลขทะเบียน 10-7250 อุดรธานี ออกเดินทางจากสถานีขนส่งผู้โดยสารจังหวัดอุดรธานี ขณะมาถึงที่เกิดเหตุ บริเวณบ้านโนนสวรรค์ (กม.ที่ 29+256) รถโดยสารคันดังกล่าวได้เกิดเสียหลักลงข้างทางทำให้มีผู้ได้รับบาดเจ็บ</t>
  </si>
  <si>
    <t xml:space="preserve">บริษัท ศรีธาตุเดินรถ จำกัด </t>
  </si>
  <si>
    <t>นายแสนศักดิ์  ศรีหริ่ง</t>
  </si>
  <si>
    <t xml:space="preserve">26/2558 </t>
  </si>
  <si>
    <t>10.35 น.</t>
  </si>
  <si>
    <t>ราชวิถี บริเวณอนุสารีย์ชัยฯ</t>
  </si>
  <si>
    <t>ทุ่งพญาไท</t>
  </si>
  <si>
    <t>ราชเทวี</t>
  </si>
  <si>
    <t xml:space="preserve">11-0049 กท </t>
  </si>
  <si>
    <t xml:space="preserve"> เส้นทางหลัก 8 สะพานพุทธยอดฟ้า-ถ.นิมิตรใหม่</t>
  </si>
  <si>
    <t>49 ปี 2 เดือน 0 วัน</t>
  </si>
  <si>
    <t>รถโดยสารประจำทาง สาย 8 หมายเลขทะเบียน 11--0049 กท เมื่อถึงจุดเกิดเหตุ ณ ป้ายรถเมล์หน้าโรงพยาบาลราชวิถี ผู้ขับรถให้การว่าระบบเบรกไม่ทำงานจึงทำให้รถไปชนกับท้ายรถโดยสารประจำทาง สาย ปอ.515 หมายเลขทะเบียน 13-1699 กท</t>
  </si>
  <si>
    <t>ขสมก./บ.ทรัพย์ 888 จก.</t>
  </si>
  <si>
    <t>กท 9/2555</t>
  </si>
  <si>
    <t xml:space="preserve">    นายสำรวย พลายเอม     </t>
  </si>
  <si>
    <t>ท4-กท4-00257/58</t>
  </si>
  <si>
    <t>13-1699 กท</t>
  </si>
  <si>
    <t>สถานีรถไฟฟ้าพญาไท - หมู่บ้านเอื้ออาทรศาลายา</t>
  </si>
  <si>
    <t>กท.22/2557</t>
  </si>
  <si>
    <t>10.40 น.</t>
  </si>
  <si>
    <t>ทล. 401</t>
  </si>
  <si>
    <t>โคกเคียน</t>
  </si>
  <si>
    <t>ตะกั่วป่า</t>
  </si>
  <si>
    <t>10-1430 กบ</t>
  </si>
  <si>
    <t>เส้นทาง 444 กระบี่-อุทยานแห่งชาติเขาสก</t>
  </si>
  <si>
    <t>4 ปี9 เดือน26 วัน</t>
  </si>
  <si>
    <t>รถตู้โดยสารประจำทางและรถกระบะขับมุ่งหน้าไปทางเขาสก จังหวัดสุราษฎร์ธานี พอมาถึงแยก รถกระบะเลี้ยวขวาไปทางหน้าสถานีอนามัย ทำให้รถตู้โดยสารประจำทางที่ขับตามมา ซึ่งกำลังจะขับแซงได้ชนเข้าตรงกลางรถกระบะ</t>
  </si>
  <si>
    <t>บริษัท พิเชษฐ์ขนส่ง จำกัด</t>
  </si>
  <si>
    <t>กท 49/2559</t>
  </si>
  <si>
    <t>นายปาน ดวงน้ำแก้ว</t>
  </si>
  <si>
    <t>ท2-กบ-00040/60</t>
  </si>
  <si>
    <t>12.45 น.</t>
  </si>
  <si>
    <t>แจ้งสนิท กม.172+500 LT.</t>
  </si>
  <si>
    <t>สำราญ</t>
  </si>
  <si>
    <t>10-2788 อย</t>
  </si>
  <si>
    <t>หมวด 2 เส้นทาง 25 กรุงเทพ-ยโสธร</t>
  </si>
  <si>
    <t>19 ปี6 เดือน22 วัน</t>
  </si>
  <si>
    <t xml:space="preserve">รถจักรยานยนต์คันหมายเลขทะเบียน 1กง-8146 สก ออกจากซอยขับตัดเลนข้ามถนนไปฝั่งตรงข้ามซึ่งเป็นถนนสี่ช่องจราจร ตัดหน้ารถโดยสารประจำทาง คันหมายเลขทะเบียน 10-2788 อย ในระยะกระชั้นชิดหลบไม่พ้นชนรถจักรยานยนต์คันดังกล่าว </t>
  </si>
  <si>
    <t>บขส./นายปรีดา มากมูลผล</t>
  </si>
  <si>
    <t>กท 46/2559</t>
  </si>
  <si>
    <t xml:space="preserve">     นายเทวัน ทองคำแท้       </t>
  </si>
  <si>
    <t>ท2-ยส-00237/59</t>
  </si>
  <si>
    <t>02.20 น.</t>
  </si>
  <si>
    <t>พุทธสาคร 4018</t>
  </si>
  <si>
    <t>อ้อมน้อย</t>
  </si>
  <si>
    <t>กระทุ่มแบน</t>
  </si>
  <si>
    <t>15-9198 กท</t>
  </si>
  <si>
    <t>เส้นทาง ต.8 เชิงสะพานสมเด็จพระปิ่นเกล่า-อ.บางบัวทอง</t>
  </si>
  <si>
    <t>8 ปี4 เดือน22 วัน</t>
  </si>
  <si>
    <t>รถตู้โดยสาร ทะเบียน 15-9198 กท รับผู้โดยสารชาวลาว 11 คน จากอ.อ้อมน้อย เพื่อเดินทางไปด่านพุน้ำร้อน จ.กาญจนบุรี เมื่อถึงที่เกิดเหตุเสียหลักพลิกคว่ำ ไม่มีผู้เสียชีวิต</t>
  </si>
  <si>
    <t>องค์การขนส่งมวลชนกรุงเทพฯ</t>
  </si>
  <si>
    <t>กท 2/2557</t>
  </si>
  <si>
    <t>นายพรชัย เกตุพุ่ม</t>
  </si>
  <si>
    <t>มิตรภาพ กม.ที่ 184-185</t>
  </si>
  <si>
    <t>ดอนชมพู</t>
  </si>
  <si>
    <t>10-7722 อด</t>
  </si>
  <si>
    <t>ม2(ก)</t>
  </si>
  <si>
    <t>เส้นทาง 22 กรุงเทพ-อุดรธานี</t>
  </si>
  <si>
    <t>5 ปี9 เดือน16 วัน</t>
  </si>
  <si>
    <t>รถโดยสารประจำทางคันหมายเลขทะเบียน 10-7722  อุดรธานี บรรทุกผู้โดยสาร เพื่อเดินทางไปกรุงเทพมหานคร ขับรถมุ่งหน้าเข้าจังหวัดนครราชสีมา เมื่อถึงจุดเกิดเหตุได้ขับรถเสียหลักลงข้างทาง</t>
  </si>
  <si>
    <t>บขส./นายจิระพงษ์ หล่อสุวรรณศิริ</t>
  </si>
  <si>
    <t>กท.32/59</t>
  </si>
  <si>
    <t xml:space="preserve">นายทองเลื่อน พรมศาสตร์
</t>
  </si>
  <si>
    <t>ท2-นค-00241/56</t>
  </si>
  <si>
    <t>07.00 น.</t>
  </si>
  <si>
    <t>ถนนกาญจนาตะวันออก กม.59+300</t>
  </si>
  <si>
    <t>ประเวศ</t>
  </si>
  <si>
    <t>30-6660 กท</t>
  </si>
  <si>
    <t>23 ปี 10 เดือน 12 วัน</t>
  </si>
  <si>
    <r>
      <t>รถโดยสาร</t>
    </r>
    <r>
      <rPr>
        <sz val="11"/>
        <color indexed="8"/>
        <rFont val="TH SarabunPSK"/>
        <family val="2"/>
      </rPr>
      <t xml:space="preserve"> </t>
    </r>
    <r>
      <rPr>
        <sz val="14"/>
        <color indexed="8"/>
        <rFont val="TH SarabunPSK"/>
        <family val="2"/>
      </rPr>
      <t xml:space="preserve">หมายเลขทะเบียน </t>
    </r>
    <r>
      <rPr>
        <sz val="11"/>
        <color indexed="8"/>
        <rFont val="TH SarabunPSK"/>
        <family val="2"/>
      </rPr>
      <t xml:space="preserve">30-6660 </t>
    </r>
    <r>
      <rPr>
        <sz val="14"/>
        <color indexed="8"/>
        <rFont val="TH SarabunPSK"/>
        <family val="2"/>
      </rPr>
      <t xml:space="preserve">กท ชนท้ายด้านขวารถบรรทุก หมายเลขทะเบียน </t>
    </r>
    <r>
      <rPr>
        <sz val="11"/>
        <color indexed="8"/>
        <rFont val="TH SarabunPSK"/>
        <family val="2"/>
      </rPr>
      <t xml:space="preserve">70-8563 </t>
    </r>
    <r>
      <rPr>
        <sz val="14"/>
        <color indexed="8"/>
        <rFont val="TH SarabunPSK"/>
        <family val="2"/>
      </rPr>
      <t xml:space="preserve">พระนครศรีอยุธยา ทำให้รถบรรทุกดังกล่าวเสียหลักพุ่งตกข้างทางชนกับกำแพงและต้นไม้ </t>
    </r>
  </si>
  <si>
    <t>หจก.โชคทวีทรัพย์ทัวร์</t>
  </si>
  <si>
    <t>กท 353/2556</t>
  </si>
  <si>
    <t>นายกิตการณ์ แถมพยัคฆ์</t>
  </si>
  <si>
    <t>ท4-อน-00001/59</t>
  </si>
  <si>
    <t>สุรนารายณ์</t>
  </si>
  <si>
    <t>โนนไทย</t>
  </si>
  <si>
    <t>30-3065 นม</t>
  </si>
  <si>
    <t>5 ปี0 เดือน1 วัน</t>
  </si>
  <si>
    <t>รถโดยสารไม่ประจำทางคันหมายเลขทะเบียน 30-3065  นครราชสีมา เดินทางกลับจากการส่งพนักงานบริษัท ซีเกท จำกัด ที่อำเภอโนนไทย ขับรถมุ่งหน้าเข้าจังหวัดนครราชสีมา เมื่อถึงจุดเกิดเหตุมีรถจักรยานยนต์ หมายเลขทะเบียน 1กข5446 นครราชสีมา ขับรถมาชนท้ายทางฝั่งซ้ายของตัวรถ</t>
  </si>
  <si>
    <t>หจก.ทีดีเอ็ม ทรานสปอร์ต/บ.กรุงไทยธุรกิจลิสซิ่ง จก.</t>
  </si>
  <si>
    <t>นม.2/2557</t>
  </si>
  <si>
    <t>นายสิทธิโชค ไชยจะโป๊ะ</t>
  </si>
  <si>
    <t>19.50 น.</t>
  </si>
  <si>
    <t>ทล 2256 หนองน้ำใส กม.ที่ 24+010 แยกลำพญาไม้</t>
  </si>
  <si>
    <t>หัวลำ</t>
  </si>
  <si>
    <t>10-8024 นม</t>
  </si>
  <si>
    <t>เส้นทาง 653 นครราชสีมา -เชียงใหม่</t>
  </si>
  <si>
    <t>รถโดยสารประจำทาง หมายเลขทะเบียน 10-8024 นม รับผู้โดยสารเพื่อเดินทางไปเชียงใหม่ เมื่อมาถึงจุดเกิดเหตุมีฝนตก รถเกิดยางระเบิดเสียหลักพลิกคว่ำลงข้างทาง</t>
  </si>
  <si>
    <t>บ.นครชัยทัวร์ จก.</t>
  </si>
  <si>
    <t>กท 65/2555</t>
  </si>
  <si>
    <t>นายประสิทธิ์ แคนเภา</t>
  </si>
  <si>
    <t>ท2-นม-00008/50</t>
  </si>
  <si>
    <t xml:space="preserve">22.30 น. </t>
  </si>
  <si>
    <t>พหลโยธิน</t>
  </si>
  <si>
    <t>30-0647 สค</t>
  </si>
  <si>
    <t>รถตู้โดยสารคันทะเบียน 30-0647 สมุทรสาคร กลับจากท่องเที่ยวที่อำเภอแม่สอด จังหวัดตาก  มาถึงที่เกิดเหตุได้เร่งเครื่องแซงรถพ่วง  เจอรถหลังขับแซงซ้อนคันขึ้นมาจึงรีบหักพวงมาลัยหลบรถทำให้รถเสียหลักชนท้ายรถพ่วง</t>
  </si>
  <si>
    <t>นางอภิญญา กรังพานิช</t>
  </si>
  <si>
    <t>สค 61/2557</t>
  </si>
  <si>
    <t>นายจักรพล กรังพานิช</t>
  </si>
  <si>
    <t>ท2-สค-00078/46</t>
  </si>
  <si>
    <t xml:space="preserve">17.00 น. </t>
  </si>
  <si>
    <t>ทล 98</t>
  </si>
  <si>
    <t>บ่อทอง</t>
  </si>
  <si>
    <t>บางระกำ</t>
  </si>
  <si>
    <t>10-1290 พล</t>
  </si>
  <si>
    <t>ม3(ง)</t>
  </si>
  <si>
    <t>เส้นทาง 213 พิษณุโลก-ปลักแรด</t>
  </si>
  <si>
    <t>15 ปี11 เดือน22 วัน</t>
  </si>
  <si>
    <t xml:space="preserve">รถโดยสารประจำทาง เลขทะเบียน10-1290 พล ขับรถรับนักเรียนจากโรงเรียนบ้านบ่อทอง เมื่อมาถึงที่เกิดเหตุกำลังจะเลี้ยวรถไปส่งเด็กนักเรียน ได้มีรถยนต์นั่งสองตอนท้ายบรรทุกหมายเลขทะเบียน ฆฉ 6872 กท ซึ่งขับรถมาด้วยความเร็วได้พุ่งชนท้ายรถโดยสารประจำทาง  </t>
  </si>
  <si>
    <t>บ.พิษณุโลกยานยนต์ จก./นายทองดี อยู่หล่ำ</t>
  </si>
  <si>
    <t>พล 1/2558</t>
  </si>
  <si>
    <t>นายว่าย วิชัย</t>
  </si>
  <si>
    <t>ท2-พล-00531/33</t>
  </si>
  <si>
    <t xml:space="preserve">06.30 น. </t>
  </si>
  <si>
    <t xml:space="preserve">ทล. 7 กม.ที่ 70+100 </t>
  </si>
  <si>
    <t>นาป่า</t>
  </si>
  <si>
    <t>33-0860 กท</t>
  </si>
  <si>
    <t>2 ปี 11 เดือน 22 วัน</t>
  </si>
  <si>
    <t xml:space="preserve">รถบรรทุก หมายเลขทะเบียน 71-7239 สบ. ุเดินทางมาจากแหลมฉบัง มุ่งหน้าสระบุรี  เมื่อถึงที่เกิดเหตุซึ่งทางมีลักษณะเป็นทางลงเนิน  เกิดมีรถตู้หมายเลขทะเบียน 30-0860 กท. ขับมาชนท้ายอย่างแรง  แล้วรถตู้จึงเสียหลักลงข้างทาง   </t>
  </si>
  <si>
    <t>บ.ชุติมดี ทรานสปอร์ต จก.</t>
  </si>
  <si>
    <t>กท.764/2558</t>
  </si>
  <si>
    <t>นายมนตรี สืบเทพ</t>
  </si>
  <si>
    <t>ท2-กท-02798/55</t>
  </si>
  <si>
    <t xml:space="preserve">06.40 น. </t>
  </si>
  <si>
    <t>บึงกาฬ</t>
  </si>
  <si>
    <t>ทล. 2095 กม. ที่ 14+500</t>
  </si>
  <si>
    <t>ศรีสำราญ</t>
  </si>
  <si>
    <t>พรเจริญ</t>
  </si>
  <si>
    <t>เส้นทาง 79 กรุงเทพฯ_กุมภวาปี-บึงกาฬ</t>
  </si>
  <si>
    <t>3 ปี9 เดือน17 วัน</t>
  </si>
  <si>
    <t>รถเก๋ง คันหมายเลขทะเบียน กก 4803 บึงกาฬ ขับออกมาตัดหน้ารถโดยสารประจำทางหมายเลขทะเบียน 10-8314 ขก อย่างกะทันหัน ทำให้รถโดยสารประจำทางเบรกและหักหลบ ทำให้เสียหลักตกข้างทางและชนเสาไฟฟ้า</t>
  </si>
  <si>
    <t>บ.ข.ส./บ.ขอนแก่นชาญเทรดดิ้ง จก.</t>
  </si>
  <si>
    <t>กท 12/2555</t>
  </si>
  <si>
    <t>นายนิคม โยจาใจ</t>
  </si>
  <si>
    <t>ท2-ขก-00428/58</t>
  </si>
  <si>
    <t>ทล.201 ชัยภูมิ-สีคิ้ว</t>
  </si>
  <si>
    <t>10-2287 นม</t>
  </si>
  <si>
    <t>เส้นทาง 204 นครราชสีมา-ชัยภูมิ</t>
  </si>
  <si>
    <t>28 ปี11 เดือน26 วัน</t>
  </si>
  <si>
    <t>รถทัวร์โดยสารประจำทาง สายที่ 204-2 นครรชสีมา-ชัยภูมิ ทะเบียน 10-2287 นม. ออกจาก นม.มายัง จ.ชัยภูมิ รถทัวร์ฝ่าสายฝนลื่นไถลพุ่งชนเบริเออร์</t>
  </si>
  <si>
    <t>บ.นครชัยขนส่ง จก.</t>
  </si>
  <si>
    <t>กท 43/2558</t>
  </si>
  <si>
    <t>นายจิระวัฒน์ มานอก</t>
  </si>
  <si>
    <t>ท2-นม-00923/59</t>
  </si>
  <si>
    <t xml:space="preserve">20.00 น. </t>
  </si>
  <si>
    <t>ทล. 319 กม.ที่ 20+200</t>
  </si>
  <si>
    <t>บางเดชะ</t>
  </si>
  <si>
    <t>30-1865 นม</t>
  </si>
  <si>
    <t>6 ปี11 เดือน18 วัน</t>
  </si>
  <si>
    <t>รถบัสโดยสารไม่ประจำทางหมายเลขทะเบียน 30 – 1865 นครราชสีมา ได้ขับรถรับส่งพนักงานจากบริษัทฮิตาชิโกลบอลสตอเรจ เทคโนโลยี (ประเทศไทย) จำกัด จาก อ.ศรีมหาโพธิมุ่งหน้าตามเส้นทางถนนสายสุวินทวงศ์ เมื่อมาถึงที่เกิดเหตุได้มีรถกระบะหมายเลขทะเบียน  1ฒบ – 3268 กรุงเทพมหานคร ขับออกมาจากซอยพุ่งชนกับรถบัสคันดังกล่าว แล้วกระเด็นตกถนนไปอีกฟากของถนน   ส่วนรถบัสตกลงข้างทางเป็นเหตุให้มีผู้ได้รับบาดเจ็บ 6 ราย</t>
  </si>
  <si>
    <t>บ.พรเทพ มหาศาล จก.</t>
  </si>
  <si>
    <t>นม 120/2559</t>
  </si>
  <si>
    <t>นายประดิษฐ์ ทองขาว</t>
  </si>
  <si>
    <t>ท3-1ฉช 00646/54</t>
  </si>
  <si>
    <t>พระตำหนัก</t>
  </si>
  <si>
    <t>หนองปรือ</t>
  </si>
  <si>
    <t>31-2401 กท</t>
  </si>
  <si>
    <t>15 ปี 9เดือน 17 วัน</t>
  </si>
  <si>
    <t>รถโดยสารไม่ประจำทาง 30 คันหมายเลขทะเบียน 31-2401 กท เดินทางลงจากเขาพระตำหนักระบบเบรกขัดข้องผู้ขับรถไม่สามารถควบคุมรถได้จึงเกิดอุบัติเหตุชนรถที่จอดติดไฟแดง</t>
  </si>
  <si>
    <t>บ.เฟิสท์ทรานสปอร์ต จก.</t>
  </si>
  <si>
    <t>กท 728/2557</t>
  </si>
  <si>
    <t>นายวงค์มะณี ต้นถาแก้ว</t>
  </si>
  <si>
    <t>ท2-กท-01073/59</t>
  </si>
  <si>
    <t xml:space="preserve">07.50 น. </t>
  </si>
  <si>
    <t>ถ.เพชรเกษม กม.ที่ 471+500</t>
  </si>
  <si>
    <t>นากระตาม</t>
  </si>
  <si>
    <t>ท่าแซะ</t>
  </si>
  <si>
    <t>31-7456 กท</t>
  </si>
  <si>
    <t>27 ปี 6 เดือน 2 วัน</t>
  </si>
  <si>
    <t>รถโดยสารไม่ประจำทาง หมายเลขทะเบียน 31-7456 กรุงเทพฯ เมื่อมาถึงจุดเกิดเหตุไม่สามารถบังคับรถได้จึงเสียหลักลงบริเวณไหล่ทาง</t>
  </si>
  <si>
    <t>บ.บีบี ทรานสปอร์ต แอนด์ ทราเวล จก.</t>
  </si>
  <si>
    <t>ภก 637/2556</t>
  </si>
  <si>
    <t>นายศุภชัย คงแก้ว</t>
  </si>
  <si>
    <t>ท2-ภก-00614/52</t>
  </si>
  <si>
    <t xml:space="preserve">12.40 น. </t>
  </si>
  <si>
    <t>15-8566 กท</t>
  </si>
  <si>
    <t>เส้นทาง 504 รังสิต-หมู่บ้านเอื้ออาทรจังหวัดสมุทรปราการ</t>
  </si>
  <si>
    <t>2 ปี11 เดือน15 วัน</t>
  </si>
  <si>
    <t>รถจักรยานยนต์คันหมายเลขทะเบียน 1กค-2762 ปทุมธานี  เฉี่ยวชนกับรถจักรยานยนต์คันหมายเลขทะเบียน ฬงจ-141  กท  ทำให้ผู้ขับขี่รถจักรยานยนต์  คันหมายเลขทะเบียน 1กค-2762 ปท. ล้มลงกลางถนนและมีรถกระบะบรรทุก ขับมาทับผู้ขับขี่  เป็นเหตุให้ผู้ขับขี่เสียชีวิต  และผู้ขับขี่รถจักรยานยนต์คันหมายเลขทะเบียน ฬงจ – 141 กท. เสียหลักพุ่งชนท้ายรถโดยสารประจำทาง คันหมายเลขทะเบียน 15 – 8566 กท. ที่จอดอยู่ริมถนน เป็นเหตุให้ผู้ขับขี่ได้รับบาดเจ็บสาหัส</t>
  </si>
  <si>
    <t>ขสมก./บริษัท พรีเมี่ยม แมนเนจเมนท์ จำกัด</t>
  </si>
  <si>
    <t>กท.10/2555</t>
  </si>
  <si>
    <t>นายวิลัย แสงสว่าง</t>
  </si>
  <si>
    <t>ปท00058/58</t>
  </si>
  <si>
    <t xml:space="preserve">20.10 น. </t>
  </si>
  <si>
    <t>ทล.3036 กม.33+400</t>
  </si>
  <si>
    <t>บ่อโพง</t>
  </si>
  <si>
    <t>นครหลวง</t>
  </si>
  <si>
    <t>30-2115 อย</t>
  </si>
  <si>
    <t>รถบัสรับส่งพนักงาน หมายเลขทะเบียน 30-2115 อย รับพนักงานบริษัทไพโอเนียร์โรจนะ เพื่อไปส่งที่สระบุรี เมื่อถึงที่เกิดเหตุ ได้มีรถวิ่งสวนมาขับเกินเลนข้ามมา ทำให้รถเสียหลักไปชนกับเสาไฟฟ้า และเกิดเพลิงลุกไหม้ล้อรถ</t>
  </si>
  <si>
    <t>หจก.เจนจิรโฆษิต เซอร์วิส</t>
  </si>
  <si>
    <t>อย 93/2560</t>
  </si>
  <si>
    <t>นายอนันต์ ไวยสภี</t>
  </si>
  <si>
    <t>ท2-อย-00265/51</t>
  </si>
  <si>
    <t xml:space="preserve">02.30 น. </t>
  </si>
  <si>
    <t>ร้อยเอ็ด</t>
  </si>
  <si>
    <t>ทล. 202 กม.ที่ 183-184</t>
  </si>
  <si>
    <t>น้ำอ้อม</t>
  </si>
  <si>
    <t>เกษตรวิสัย</t>
  </si>
  <si>
    <t>10-4437 รอ</t>
  </si>
  <si>
    <t>เส้นทาง 935-6 กรุงเทพ-สุวรรณภูมิ</t>
  </si>
  <si>
    <t>25 ปี3 เดือน28 วัน</t>
  </si>
  <si>
    <t>รถโดยสารประจำทาง คันหมายเลขทะเบียน 10-4437 ร้อยเอ็ด แล่นจากกรุงเทพมหานคร เพื่อไปส่งผู้โดยสารที่อำเภอสุวรรณภูมิ จังหวัดร้อยเอ็ด เมื่อถึงจุดเกิดเหตุซึ่งมีฝนตก ประกอบกับมีต้นไม้ล้มขวางถนน พนักงานขับรถจึงหลบต้นไม้ เป็นเหตุให้รถเสียหลักพลิกคว่ำตกข้างทาง</t>
  </si>
  <si>
    <t>บขส./บริษัท สหพันธ์ร้อยเอ็ดทัวร์ จำกัด</t>
  </si>
  <si>
    <t>กท 24/2554</t>
  </si>
  <si>
    <t>นายกฤษฎา สามารถกุล</t>
  </si>
  <si>
    <t>กท 01152/56</t>
  </si>
  <si>
    <t>34.ถนนมีสิ่งกีดขวางจราจร</t>
  </si>
  <si>
    <t xml:space="preserve">09.40 น. </t>
  </si>
  <si>
    <t>เอเชีย (ขาขึ้น) กม.ที่ 370-371</t>
  </si>
  <si>
    <t>แพรกหา</t>
  </si>
  <si>
    <t>ควนขนุน</t>
  </si>
  <si>
    <t>10-2071 พท</t>
  </si>
  <si>
    <t>เส้นทาง 8532 พัทลุง-บ้านปากเหมือง</t>
  </si>
  <si>
    <t xml:space="preserve">รถคันหมายเลขทะเบียน 10-2071 พัทลุง  ได้ขับรถมาและจอดข้างทางเพื่อซื้อพวงมาลัย  และได้มีรถเก๋งคันหมายเลขทะเบียน  2กพ-9326 กรุงเทพมหานคร (นักท่องเที่ยวชาวต่างชาติ) ขับตามหลังมา เมื่อถึงที่เกิดเหตุ ยางล้อหน้าระเบิดเป็นเหตุให้รถเสียหลักพุ่งชนท้ายรถโดยสารก่อนชนต้นไม้และแผงพวงมาลัย </t>
  </si>
  <si>
    <t>บ.พัทลุงขนส่ง จก.</t>
  </si>
  <si>
    <t>พท 1/2557</t>
  </si>
  <si>
    <t>นายชูชีพ คงหนู</t>
  </si>
  <si>
    <t>ท2-พท-00119/57</t>
  </si>
  <si>
    <t xml:space="preserve">20.08 น. </t>
  </si>
  <si>
    <r>
      <t xml:space="preserve">10-7912 </t>
    </r>
    <r>
      <rPr>
        <sz val="14"/>
        <color indexed="8"/>
        <rFont val="TH SarabunPSK"/>
        <family val="2"/>
      </rPr>
      <t>นม</t>
    </r>
  </si>
  <si>
    <t>เส้นทาง 941 กรุงเทพ-พนมไพร</t>
  </si>
  <si>
    <t>6 ปี11 เดือน26 วัน</t>
  </si>
  <si>
    <t xml:space="preserve">ุรถโดยสารประจำทางคันหมายเลขทะเบียน 10-1912 นครราชสีมา เบรกรถห้ามไม่อยู่(เบรกแตก) ชนท้ายรถเก๋งคันหมายเลขทะเบียน ขท-4765 นครราชสีมา และทำให้รถเก๋งกระเด็นไปชนท้ายรถบรรทุกคันหมายเลขทะเบียน 86-4759 นครราชสีมา </t>
  </si>
  <si>
    <t>บ.ข.ส./บ.ประหยัดทัวร์ จก.</t>
  </si>
  <si>
    <t>กท 5/2555</t>
  </si>
  <si>
    <t>นายทองพูล อยู่พิทักษ์</t>
  </si>
  <si>
    <t>ท2-สขข.พิมาย-0042/5</t>
  </si>
  <si>
    <t>17.00 น.</t>
  </si>
  <si>
    <t>ถนนพระราม 2 กม.35</t>
  </si>
  <si>
    <t>บางกระเจ้า</t>
  </si>
  <si>
    <t>10 - 0926 สส</t>
  </si>
  <si>
    <t>กรุงเทพ-หมอชิต</t>
  </si>
  <si>
    <t>8 ปี11 เดือน29 วัน</t>
  </si>
  <si>
    <t>เมื่อเวลา17:00 น.ได้เกิดเหตุรถตู้โดยสาร10-0926สส.ได้ชนท้ายรถ ฌถ-3853 กทม.เนื่องจากคนขับรถเก๋งได้ขับรถเลี้ยวเข้า ปตท.แมค รถตู้วิ่งมาทางตรงชนท้ายรถเก๋งร้อยเวรบอกอยู่ระหว่างสอบสวน</t>
  </si>
  <si>
    <t>บขส./นายภาคภูมิ  จิตติวัชรพงค์</t>
  </si>
  <si>
    <t>กท 33/2554</t>
  </si>
  <si>
    <t>นางสาว อธิกานต์  เถาสมบัติ</t>
  </si>
  <si>
    <t>ท2-ชพ-00397/58</t>
  </si>
  <si>
    <t xml:space="preserve">21.30 น. </t>
  </si>
  <si>
    <t>ทล.7</t>
  </si>
  <si>
    <t>บางพระ</t>
  </si>
  <si>
    <t xml:space="preserve">ศรีราชา </t>
  </si>
  <si>
    <t>10 - 2782 รย</t>
  </si>
  <si>
    <t>เส้นทาง 990 กรุงเทพ-บ้านฉาง-ระยอง</t>
  </si>
  <si>
    <t>7 ปี9 เดือน28 วัน</t>
  </si>
  <si>
    <t>รถบรรทุกพ่วง 18 ล้อ คันเกิดเหตุ เดินทางมุ่งหน้าแหลมฉบัง เมื่อมาถึงที่เกิดเหตุ เกิดมีล้ออะไหล่รถยนต์ตกอยู่บนพื้นทาง ทำให้ต้องหักรถหลบกระทันหัน แต่ไม่พ้น จึงวิ่งคร่อมล้ออะไหล่ดังกล่าว และล้อไปค้ำกับช่วงล่างของรถทำให้รถเสียหลักชนแบริเออร์เกาะกลางถนน และขนเสาไฟฟ้าจนล้มพาดไปโดนรถตู้โดยสารประจำทางที่วิ่งสวนทางมาฝั่งตรงข้าม</t>
  </si>
  <si>
    <t>บขส./บริษัท เงินทุนสินอุตสาหกรรม จำกัด (มหาชน)</t>
  </si>
  <si>
    <t>กท. 19/2555</t>
  </si>
  <si>
    <t>นายกิติภัทร์      ทองชมภู</t>
  </si>
  <si>
    <t>ท2-00147/57</t>
  </si>
  <si>
    <t>40-0133 ตก</t>
  </si>
  <si>
    <t>พหลโยธิน  กม.403 บ้านโคกเลาะ</t>
  </si>
  <si>
    <t>ดอนแตง</t>
  </si>
  <si>
    <t>ขาณุวรลักษบุรี</t>
  </si>
  <si>
    <t>รถนั่งส่วนบุคคลเกิดยางระเบิดเสียหลักข้ามฝั่งไปชนกับรถผู้โดยสารส่วนบุคคลที่อยู่ในช่องทางตรงข้าม ทำให้ผู้โดยสารที่นั่งมาในรถนั่งส่วนบุคคลได้รับบาดเจ็บ</t>
  </si>
  <si>
    <t>การไฟฟ้าฝ่ายผลิตแห่งประเทศไทย</t>
  </si>
  <si>
    <t>นบ.ส. 1/2541</t>
  </si>
  <si>
    <t>นายดำรงวิทย์ คงปาน</t>
  </si>
  <si>
    <t>ท2-ตก-00118/49</t>
  </si>
  <si>
    <t>ü</t>
  </si>
  <si>
    <t xml:space="preserve">16.00 น. </t>
  </si>
  <si>
    <t>40-0733 ชบ</t>
  </si>
  <si>
    <t>บ่อวิน</t>
  </si>
  <si>
    <t>ศรีราชา</t>
  </si>
  <si>
    <t>9 ปี10 เดือน18 วัน</t>
  </si>
  <si>
    <t>รถบัสรับ-ส่งนักเรียน คันเกิดเหตุ ขณะกำลังเดินทางไปส่งนักเรียน โรงเรียนสมคิดจิตต์วิทยา เมื่อถึงที่เกิดเหตุพนักงานขับรถระบุว่าระบบเบรคเกิดขัดข้องไม่สามารถใช้งานได้  จึงทำให้ไม่สามารถควบคุมรถได้ รถได้ไถลไปเฉี่ยวชนรถยนต์คันอื่น ๆ ที่ขับขี่ร่วมทางมา รวมจำนวน 4 คัน  และรถรับ-ส่งนักเรียนเสียหลักพุ่งขึ้นบนเกาะกลางถนน</t>
  </si>
  <si>
    <t>นางสาวสมคิด จิตร์ประวัติ (โรงเรียนสมคิดจิตต์วิทยา)</t>
  </si>
  <si>
    <t>ชบ.  3/2557</t>
  </si>
  <si>
    <t>นายวรเดช  กองสินแก้ว</t>
  </si>
  <si>
    <t>2ชบ. 2/2533</t>
  </si>
  <si>
    <t xml:space="preserve">16.45 น. </t>
  </si>
  <si>
    <t>40-0388 อด</t>
  </si>
  <si>
    <t>ถนนอุดรธานี-บ้านผือ</t>
  </si>
  <si>
    <t>บ้านขาว</t>
  </si>
  <si>
    <t xml:space="preserve">รถปิคอัพคันหมายเลขทะเบียน บบ 3600 อุดรธานี ได้เสียหลักพุ่งชนรถโดยสารส่วนบุคคลหมายเลขทะเบียน 40-0388 อุดรธานี (รถรับส่งนักเรียนวิทยาลัยเทคโนโลยีบริหารธุรกิจ </t>
  </si>
  <si>
    <t>ในสถานการณ์ย่อใส่มีคนตายเจ็บ กับที่ลงช่องเจ็บตาย ไม่ตรงกัน</t>
  </si>
  <si>
    <t>สรุปอุบัติเหตุทางถนนที่เกิดกับรถสาธารณะรถโดยสาร (รถรับส่งนักเรียน) เดือนกรกฎาคม 2560</t>
  </si>
  <si>
    <t>ประจำเดือน สิงหาคม 2560</t>
  </si>
  <si>
    <t>มอเตอร์เวย์ หมายเลข 7 กม.ที่ 21+500</t>
  </si>
  <si>
    <t>ทับยาว</t>
  </si>
  <si>
    <t>ลาดกระบัง</t>
  </si>
  <si>
    <t>32-0260 กท</t>
  </si>
  <si>
    <t>ไม่พบข้อมูล</t>
  </si>
  <si>
    <t>นายวิทวัฒน์ ตาลสิทธิ์</t>
  </si>
  <si>
    <t>ไม่มี (1459900541094)</t>
  </si>
  <si>
    <t>13.ขาดสมาธิขณะขับรถ</t>
  </si>
  <si>
    <t xml:space="preserve">รถลักษณะ ลากจูง ทะเบียน 75-6782 กท ได้ลากจูงรถลักษณะ กึ่งพ่วง ทะเบียน 76-1496 กท โดยขับรถมาตามถนนมอเตอร์เวย์ หมายเลข 7 ในช่องทางด้านซ้ายสุด (มี 4 ช่องจราจร) มุ่งหน้าเข้ากรุงเทพฯ  เมื่อถึงจุดเกิดเหตุ ได้ถูกรถโดยสารไม่ประจำทางทะเบียน 32-0260 กท  ซึ่งรับส่งพนักงานของโรงงานแถวอมตะนคร จังหวัดชลบุรี (ในรถมี พนง. จำนวน   30 คน) ที่ขับรถมาในช่องทางเดินรถที่ 2 (นับจากด้านซ้าย) ได้เกิดเสียการควบคุมรถเนื่องจากคนขับๆ มาด้วยความเร็วและสายตาอาจจะไม่ได้มองที่ด้านหน้ารถเมื่อหันมาพบมีรถขวางด้านหน้า จึงเบรกกะทันหันและหักพวงมาลัยมาด้านซ้ายจนเป็นเหตุให้ชนท้ายรถลักษณะ กึ่งพ่วง ฝั่งด้านขวา อย่างรุนแรง  ทำให้หน้ารถโดยสารไม่ประจำทางได้รับความเสียหาย   </t>
  </si>
  <si>
    <t>11.24 น.</t>
  </si>
  <si>
    <t>ทล.1 กม.ที่ 49-50 บ้านหนองแมว</t>
  </si>
  <si>
    <t>หนองกระโดน</t>
  </si>
  <si>
    <t>15-5754 กท</t>
  </si>
  <si>
    <t xml:space="preserve"> กรุงเทพ-อุตรดิตถ์</t>
  </si>
  <si>
    <t>4 ปี10 เดือน9 วัน</t>
  </si>
  <si>
    <t>กท 27/2554</t>
  </si>
  <si>
    <t>นายถาวร นวลพุ่ม</t>
  </si>
  <si>
    <t>ท4-สท-00137/59</t>
  </si>
  <si>
    <t>รถบรรทุกส่วนบุคคล หมายเลขทะเบียน 95-2846 กท เบรกกระทันหัน ทำให้รถโดยสารประจำทาง หมายเลขทะเบียน 15-5754 กท ที่วิ่งตามมาด้านหลัง เบรกไม่ทันจึงเกิดการชนท้าย</t>
  </si>
  <si>
    <t>ถ.หมายเลข 311 ลพบุรี-สิงห์บุรี</t>
  </si>
  <si>
    <t>ท่าวุ้ง</t>
  </si>
  <si>
    <t>30-1617 ลบ</t>
  </si>
  <si>
    <t>0 ปี9 เดือน23 วัน</t>
  </si>
  <si>
    <t>นายดาบตำรวจ นิรันด์ โพลงเงิน</t>
  </si>
  <si>
    <t>ลบ.17/2560</t>
  </si>
  <si>
    <t>นายวิชา  กระจ่างจิตร</t>
  </si>
  <si>
    <t>ท2-สห-00224/57</t>
  </si>
  <si>
    <t>รถโดยสารไม่ประจำทาง(รถตู้)หมายเลขทะเบียน 30-1617 ลพบุรี มีนายวิชา  กระจ่างจิตร เป็นคนขับรถไม่มีผู้โดยสาร พอมาถึงที่เกิดเหตุ ใกล้โรงเรียนท่าวุ้งวิทยาคาร ยางหน้าระเบิดและเกิดเสียหลักชนกับเสาไฟฟ้าทางด้านซ้ายของถนนพลิกคว่ำตกลงข้างทางซึ่งเป็นคลองน้ำสูงประมาณ 3 เมตร ทำให้เกิดประกายไฟจากด้านหน้าเครื่องยนต์ลุกลามไหม้ตัวรถทั้งคัน ส่วนคนขับกระเด็นออกจากรถได้รับบาดเจ็บนำส่งโรงพยาบาลท่าวุ้ง</t>
  </si>
  <si>
    <t>ถ.ศรีวิชัย (ขาขึ้นดอย)</t>
  </si>
  <si>
    <t>สุเทพ</t>
  </si>
  <si>
    <t>30-0875 ชม</t>
  </si>
  <si>
    <t>บ.สแตนดาร์ด ทัวร์ จก.</t>
  </si>
  <si>
    <t>ชม. 539/2558</t>
  </si>
  <si>
    <t>นายสุวิทย์ สายเขื่อนสี</t>
  </si>
  <si>
    <t>ท2-ชม-00628/44</t>
  </si>
  <si>
    <t>รถยนต์ส่วนบุคคล ทะเบียน ฎป-3186 เสียหลักทำให้รถหมุนเข้าช่องทางของรถโดยสารที่ขับมาทำให้เฉี่ยวชนกันทำให้ทรัพย์สินเสียหาย มีผู้บาดเจ็บเล็กน้อย</t>
  </si>
  <si>
    <t>10.48 น.</t>
  </si>
  <si>
    <t>ถ.พหลโยธิน (ขาเข้า)</t>
  </si>
  <si>
    <t>บางซื่อ</t>
  </si>
  <si>
    <t>12-5376 กท</t>
  </si>
  <si>
    <t>กระทรวงสาธารณสุข-อนุสาวรีย์ชัยสมรภูมิ</t>
  </si>
  <si>
    <t>19 ปี11 เดือน25 วัน</t>
  </si>
  <si>
    <t>กท.48/2551</t>
  </si>
  <si>
    <t>นายถาวร มีสุข</t>
  </si>
  <si>
    <t>นายถาวร มีสุข ได้ขับรถโดยสารหมายเลขทะเบียน 12-5376 กทม. บนถนนพหลโยธินขาเข้า ใกล้สถานีรถไฟฟ้า BTS สะพานควาย เสียหลักขึ้นเกาะกลางถนน ได้เฉี่ยวชนเสาไฟส่องสว่างและต้นไม้ได้รับความเสียหาย</t>
  </si>
  <si>
    <t>20.28 น.</t>
  </si>
  <si>
    <t>ทล.4029</t>
  </si>
  <si>
    <t>30-0438 นศ</t>
  </si>
  <si>
    <t>0 ปี11 เดือน28 วัน</t>
  </si>
  <si>
    <t>นายประจวบ ศิริคุณ</t>
  </si>
  <si>
    <t>นศ.15/2560</t>
  </si>
  <si>
    <t>ผู้ขับรถบัสเช่าเหมา คันหมายเลขทะเบียน 30-0438 นครศรีธรรมราช ขับรถจากเมืองภูเก็ตนำนักท่องเที่ยวชาวจีน จำนวน 21 คน มุ่งหน้าสู่หาดป่าตอง เมื่อถึงทางลงเขาป่าตอง ระบบเบรกเกิดขัดข้องไม่สามารถควบคุมรถได้ ขับกินเลนช่องทางรถขาขึ้นจนเกิดเฉี่ยวชนกับรถตู้โดยสารไม่ประจำทาง คันหมายเลขทะเบียน 30-9011 ภูเก็ต ที่ขับสวนทางขึ้นเขามา และทำให้รถตู้เสียหลักไปชนกับรถตุ๊ก ๆ โดยสารไม่ประจำทาง คันหมายเลขทะเบียน 30-4171 ภูเก็ต รถตู้ คันหมายเลขทะเบียน นข-6521 ภูเก็ต และรถจักรยานยนต์ คันหมายเลขทะเบียน ขจค 200 ยะลา ส่วนรถบัสได้หักกลับมาช่องทางเดินรถเดิม พุ่งชนขอบไหล่ทาง ตกข้างทางไปชนกับท่อประปาขนาดใหญ่</t>
  </si>
  <si>
    <t>30-4174 ภก</t>
  </si>
  <si>
    <t>10 ปี9 เดือน12 วัน</t>
  </si>
  <si>
    <t>บริษัท ร่วมใจยานยนต์ขนส่ง จำกัด/นางสาวจรี หนูเชต</t>
  </si>
  <si>
    <t>ภก.99/2560</t>
  </si>
  <si>
    <t>30-9011 ภก</t>
  </si>
  <si>
    <t>3 ปี9 เดือน26 วัน</t>
  </si>
  <si>
    <t>นายแดน วรรณบวร</t>
  </si>
  <si>
    <t>ภก.289/2559</t>
  </si>
  <si>
    <t>17.10 น.</t>
  </si>
  <si>
    <t>ทล.205</t>
  </si>
  <si>
    <t>หนองยายโต๊ะ</t>
  </si>
  <si>
    <t>14-9887 กท</t>
  </si>
  <si>
    <t xml:space="preserve"> กรุงเทพฯ-เทพสถิต-ชัยภูมิ</t>
  </si>
  <si>
    <t>7 ปี9 เดือน3 วัน</t>
  </si>
  <si>
    <t>บขส./นายบุญตา สุทธิจันทร์</t>
  </si>
  <si>
    <t>กท 6/2555</t>
  </si>
  <si>
    <t>นายบุญตา  สุทธิจันทร์</t>
  </si>
  <si>
    <t>2ชย.00374/53</t>
  </si>
  <si>
    <t>รถแทรกเตอร์</t>
  </si>
  <si>
    <t>รถแทรกเตอร์ไม่มีเลขทะเบียน มุ่งสู่ ต.หนองยายโต๊ะ ฝ่าสัญญาณไฟจราจรแดง ซึ่งรถตู้โดยสารประจำทาง คันหมายเลขทะเบียน 14-9887 กท มุ่งสู่อำเภอเทพสถิต วิ่งผ่านสัญญาณไฟจราจร จึงทำให้ประสบเหตุดังกล่าว</t>
  </si>
  <si>
    <t>14.40 น.</t>
  </si>
  <si>
    <t>ทล.2 ตอนสระบุรี-ตาลเดี่ยว กม.ที่ 3+000 (ขาเข้า)</t>
  </si>
  <si>
    <t>ตลิ่งชัน</t>
  </si>
  <si>
    <t>10-3972 นม</t>
  </si>
  <si>
    <t xml:space="preserve"> กรุงเทพฯ-นครราชสีมา</t>
  </si>
  <si>
    <t>21 ปี11 เดือน4 วัน</t>
  </si>
  <si>
    <t>บขส./นางธารนิทรา ไตรบัญญัติกุล</t>
  </si>
  <si>
    <t>นายสมพงษ์ รองเย็น</t>
  </si>
  <si>
    <t>นม.00357/56</t>
  </si>
  <si>
    <t>41.ประมาทร่วม</t>
  </si>
  <si>
    <t xml:space="preserve">รถโดยสารประจำทาง คันหมายเลขทะเบียน 10 - 3972 นครราชสีมา (เลขข้างรถ 21 - 73) ได้ขับรถมาบนถนนทางหลวงหมายเลข 2 (มิตรภาพ) ขาเข้า กทม. ถึงบริเวณหลักกิโลเมตรที่ 3+000 (ตรงข้ามห้างสรรพสินค้าโฮมโปร) ได้เฉี่ยวชนคนข้ามถนนทราบชื่อ นายวันเฉลิม หนองพล ได้รับบาดเจ็บสาหัสมูลนิธินำส่ง รพ.สระบุรี และต่อมาได้เสียชีวิตแล้ว รถมีการติดตั้ง GPS ของบริษัท ดี.ที.ซี.เอ็นเตอร์ไพรส์ จก. ความเร็วครั้งสุดท้ายก่อนถึงจุดเกิดเหตุ 81 กม/ชม. </t>
  </si>
  <si>
    <t>12.30 น.</t>
  </si>
  <si>
    <t xml:space="preserve">ทล.401 กม.ที่195+400 </t>
  </si>
  <si>
    <t>ท่าอุแท</t>
  </si>
  <si>
    <t>กาญจนดิษฐ์</t>
  </si>
  <si>
    <t>30-1000 สฏ</t>
  </si>
  <si>
    <t>3 ปี6 เดือน12 วัน</t>
  </si>
  <si>
    <t>บริษัท พันทิพย์ (1970) จำกัด</t>
  </si>
  <si>
    <t>สฎ.56/2557</t>
  </si>
  <si>
    <t>นายนิคม คำโอสีมา</t>
  </si>
  <si>
    <t>สฎ.00007/59</t>
  </si>
  <si>
    <t>รถโดยสารไม่ประจำทางคันหมายเลขทะเบียน 30-1000 สุราษฎร์ธานี วิ่งมาจาก ท่าเรือเฟอร์รี่ดอนสัก มุ่งหน้าไปท่าอากาศยานสุราษฎร์ธานี เมื่อมาถึงจุดเกิดเหตุ รถจักรยานยนต์ หมายเลขทะเบียน คนข 928 สุราษฎร์ธานี วิ่งตัดหน้า ทำให้รถโดยสารเสียหลักขึ้นเกาะกลางถนน</t>
  </si>
  <si>
    <t>01.10 น.</t>
  </si>
  <si>
    <t>ทล.340</t>
  </si>
  <si>
    <t>30-0411 สพ</t>
  </si>
  <si>
    <t>4 ปี11 เดือน13 วัน</t>
  </si>
  <si>
    <t>บริษัท สมบุูรณ์พัฒนาทัวร์ จำกัด</t>
  </si>
  <si>
    <t>สพ.47/2555</t>
  </si>
  <si>
    <t>นายภาณุวัฒน์ เพ็ชรกิจ</t>
  </si>
  <si>
    <t>อท.00083/58</t>
  </si>
  <si>
    <t xml:space="preserve"> รถโดยสารไม่ประจำทาง 30-0411 สุพรรณบุรี กลับจากส่งรถโดยสารที่ศาลากลางจังหวัดสุพรรณบุรี มาถึงหน้าห้างสรรพสินค้าโลตัส ขณะกำลังกลับรถ มีรถยนต์หมายเลขทะเบียน ก 7225 สุพรรณบุรี ซึ่งวิ่งตามหลังมาเฉี่ยวชนด้านท้าย ทำให้รถยนต์พลิกตะแคง มีผู้โดยสารมากับรถยนต์ จำนวน 4 คน ได้รับบาดเจ็บ 3 คน </t>
  </si>
  <si>
    <t>ทล.3 (สุขุมวิท)</t>
  </si>
  <si>
    <t>คลองตำหรุ</t>
  </si>
  <si>
    <t>14-8473 กท</t>
  </si>
  <si>
    <t>กรุงเทพฯ-บางแสน</t>
  </si>
  <si>
    <t>7 ปี10 เดือน21 วัน</t>
  </si>
  <si>
    <t>บขส./นายพยนต์ จุ้ยแตง</t>
  </si>
  <si>
    <t>กท 25/2554</t>
  </si>
  <si>
    <t>นายพยนต์  จุ้ยแตง</t>
  </si>
  <si>
    <t>ปจ.425/55</t>
  </si>
  <si>
    <t>รถตู้โดยสารประจำทางคันเกิดเหตุรับผู้โดยสารเดินทางออกมาจากกรุงเทพฯ มุ่งหน้าบางแสน จังหวัดชลบุรี เมื่อมาถึงที่เกิเหตุพนักงานขับรถ เกิด เจ็บหน้าอก และอาการวูบ ไม่สามารถควบคุมรถได้ จึงทำให้รถเสียหลักเฉี่ยวชนแบริเออร์กั้นเกาะกลางถนน  หลังเกิดเหตุพนักงานขับรถหมดสติ</t>
  </si>
  <si>
    <t>10.00 น.</t>
  </si>
  <si>
    <t>ทล.402 และ ทล. 4029 (ถ.พระภูเก็ตแก้ว)</t>
  </si>
  <si>
    <t>31-2097 ภก</t>
  </si>
  <si>
    <t>0 ปี11 เดือน5 วัน</t>
  </si>
  <si>
    <t>นางสาวธัญญารัตน์ หนิหมาน</t>
  </si>
  <si>
    <t>ภก.603/2560</t>
  </si>
  <si>
    <t>นายเอกพล บุญญา</t>
  </si>
  <si>
    <t>ภก. 00331/59</t>
  </si>
  <si>
    <t>ผู้ขับรถตู้เช่าเหมา คันหมายเลขทะเบียน 31-2097 ภูเก็ต บรรทุกนักท่องเที่ยวชาวจีน จำนวน 5 คน จากเมืองภูเก็ตมุ่งสู่หาดป่าตอง เมื่อถึงบริเวณเกิดเหตุคนขับรถตู้คันดังกล่าวเกิดอาการวูบหลับใน เป็นเหตุให้ไม่สามารถควบคุมรถได้และเกิดเสียหลักไปชนเกาะกลางถนนและพลิกคว่ำ ทำให้ผู้โดยสาร 5 คนได้รับบาดเจ็บเล็กน้อย</t>
  </si>
  <si>
    <t>06.44 น.</t>
  </si>
  <si>
    <t>ทล.309 กม.9+000</t>
  </si>
  <si>
    <t>บ้านสร้าง</t>
  </si>
  <si>
    <t>30-0854 อย</t>
  </si>
  <si>
    <t>14 ปี9 เดือน7 วัน</t>
  </si>
  <si>
    <t>ห้างหุ้นส่วนจำกัด ทรงยศการท่องเที่ยว</t>
  </si>
  <si>
    <t>อย65/2556</t>
  </si>
  <si>
    <t>นายจิรวัฒน์ ยิ้มสิงห์</t>
  </si>
  <si>
    <t>อย.00105/57</t>
  </si>
  <si>
    <t>รถบัสรับส่งพนักงานคันหมายเลขทะเบียน 30-0854 อย. รับพนักงานมาจากอำเภอแสวงหา จังหวัดอ่างทอง เพื่อมาส่งที่อำเภอวังน้อยจังหวัดพระนครศรีอยุธยา เมื่อมาถึงที่เกิดเหตุได้หักหลบรถที่เบรกกะทันหันทำให้รถเกิดเสียหลัก พุ่งชนร้านเซเว่นอีเลฟเว่น เป็นเหตุให้มีผู้ได้รับบาดเจ็บเล็กน้อย 1 ราย</t>
  </si>
  <si>
    <t>ทล.41 กม.206</t>
  </si>
  <si>
    <t>น้ำพุ</t>
  </si>
  <si>
    <t>บ้านนาสาร</t>
  </si>
  <si>
    <t>10-5395 สข</t>
  </si>
  <si>
    <t>สุราษฏร์ธานี-หาดใหญ่</t>
  </si>
  <si>
    <t>6 ปี10 เดือน6 วัน</t>
  </si>
  <si>
    <t>ท1-กท-23/2555</t>
  </si>
  <si>
    <t>นายประสาร หีดดำ</t>
  </si>
  <si>
    <t>ท1-1พท.-00003/58</t>
  </si>
  <si>
    <t xml:space="preserve">รถโดยสารประจำทางคันหมายเลขทะเบียน 10 – 5395 สงขลา วิ่งมาจากอำเภอหาดใหญ่มุ่งหน้าเข้าจังหวัดสุราษฎร์ธานี เมื่อมาถึงจุดเกิดเหตุ ได้แซงรถเทรลเลอร์ซึ่งไม่เห็นรถด้านหน้า จึงได้ชนกับรถกระบะบรรทุก คันหมายเลขทะเบียน บล 5907 สุราษฎร์ธานี </t>
  </si>
  <si>
    <t>02.15 น.</t>
  </si>
  <si>
    <t>กม.ที่ 71</t>
  </si>
  <si>
    <t>หนองสาหร่าย</t>
  </si>
  <si>
    <t>15-5214 กท</t>
  </si>
  <si>
    <t xml:space="preserve"> กรุงเทพฯ-อุบลราชธานี</t>
  </si>
  <si>
    <t>5 ปี6 เดือน10 วัน</t>
  </si>
  <si>
    <t>บขส./บ.ล.รุ่งประเสริฐทัวร์ จก.</t>
  </si>
  <si>
    <t>กท.46/2559</t>
  </si>
  <si>
    <t>นายเฉลิม สมไทยสงค์</t>
  </si>
  <si>
    <t>ท3-สค-393/58</t>
  </si>
  <si>
    <t>รถบรรทุกไม่ประจำทางได้เฉี่ยวชนกับรถแท็กซี่กำลังยืนเคลียกันในที่เกิดเหตุ พอดีมีรถโดยสารประจำทางขับรถมุ่งหน้าเข้ากทม. มาถึงที่เกิดเหตุไม่สามารถหยุดรถได้ทันจึงชนท้ายรถบรรทุกไม่ประจำทางตัวลูก</t>
  </si>
  <si>
    <t>แจ้งวัฒนะ</t>
  </si>
  <si>
    <t>บางตลาด</t>
  </si>
  <si>
    <t>ปากเกร็ด</t>
  </si>
  <si>
    <t>12-9811 กท</t>
  </si>
  <si>
    <t>เทเวศร์-หมู่บ้านบางบัวทองเคหะ</t>
  </si>
  <si>
    <r>
      <t> </t>
    </r>
    <r>
      <rPr>
        <sz val="16"/>
        <rFont val="TH SarabunPSK"/>
        <family val="2"/>
      </rPr>
      <t>15 ปี11 เดือน19 วัน</t>
    </r>
  </si>
  <si>
    <r>
      <t>องค์การขนส่งมวลชนกรุงเทพ</t>
    </r>
    <r>
      <rPr>
        <sz val="16"/>
        <rFont val="TH SarabunPSK"/>
        <family val="2"/>
      </rPr>
      <t>เ</t>
    </r>
  </si>
  <si>
    <t>กท23/2557</t>
  </si>
  <si>
    <t>นางบุปผารัตน์ สาแสงพวง</t>
  </si>
  <si>
    <t>ท2-นท00232/58</t>
  </si>
  <si>
    <t>รถโดยสาร คันหมายเลขทะเบียน 12-9811 กท เมื่อถึงที่เกิดเหตุ หน้าห้างบิ๊กซีเอ๊กซ์ตร้า 2 ถ.แจ้งวัฒนะ ได้มีรถจักรยานยนต์ที่ขับขี่ในช่องทางซ้าย หักหลบรถแท๊กซี่ที่จอดอยู่ เข้ามาในช่องทางขวาเฉี่ยวชนกับรถโดยสารดังกล่าว ทำให้ ผู้ซ้อนท้ายรถจักรยานยนต์กระเด็นเข้าใต้ท้องรถและถูกรถทับเสียชีวิต</t>
  </si>
  <si>
    <t>ทล.23 กม.ที่ 56+300 (ตอนบรบือ-หนองจิก)</t>
  </si>
  <si>
    <t>บ่อใหญ่</t>
  </si>
  <si>
    <t>บรบือ</t>
  </si>
  <si>
    <t>10-2145 มค</t>
  </si>
  <si>
    <t xml:space="preserve"> มหาสารคาม-พยัคฆภูมิพิสัย</t>
  </si>
  <si>
    <t>0 ปี9 เดือน26 วัน</t>
  </si>
  <si>
    <t>บริษัทสหสารคามยานยนต์  จำกัด/นางสาววลารักษ์  เทียงอวน</t>
  </si>
  <si>
    <t>มค.3/2558</t>
  </si>
  <si>
    <t>นายทองดี  เทียงอวน</t>
  </si>
  <si>
    <t>1มค.00095/55</t>
  </si>
  <si>
    <t>31.สภาพถนนชำรุด</t>
  </si>
  <si>
    <t>รถโดยสารหมวด 4 สายที่  1408 มหาสารคาม-พยัคฆภูมิพิสัย  เดินทางออกมาจากอำเภอบรบือ  มุ่งหน้าไปอำเภอเมือง จังหวัดมหาสารคาม ถึงที่เกิดเหตุ ล้อหน้าด้านซ้ายยางระเบิด ทำให้รถเสียหลักไถลลงข้างทาง จึงเป็นเหตุให้ผู้โดยสารได้รับบาดเจ็บเล็กน้อย จำนวน 6 ราย</t>
  </si>
  <si>
    <t>18.50 น.</t>
  </si>
  <si>
    <t>ทล.201 กม.ที่292 (เลย-ขอนแก่น)</t>
  </si>
  <si>
    <t>โคกขมิ้น</t>
  </si>
  <si>
    <t>วังสะพุง</t>
  </si>
  <si>
    <t>10-7896 นม</t>
  </si>
  <si>
    <t>เลย-นครราชสีมา-ระยอง</t>
  </si>
  <si>
    <t>7 ปี9 เดือน20 วัน</t>
  </si>
  <si>
    <t>บริษัท นครชัยขนส่ง จำกัด</t>
  </si>
  <si>
    <t>กท.5/2557</t>
  </si>
  <si>
    <t>นายณัฐพงษ์  ซองเหล็กนอก</t>
  </si>
  <si>
    <t>ท2-นม-775/2550</t>
  </si>
  <si>
    <t>รถโดยสารประจำทาง (หมวด 3 ระหว่างจังหวัด) หมายเลขทะเบียน 10-7896 นครราชสีมา ออกเดินทางจาก จ.เลย ไประยอง เมื่อถึงจุดเกิดเหตุสภาพเป็นทางโค้ง ได้มีรถปิคอัพ หมายเลขทะเบียน บพ-1333 เลย วิ่งสวนทางมาจาก อ.หนองหิน ได้แซงรถแต่ไม่พ้นจึงพุ่งเข้ารถบัสโดยสาร และจากการตรวจสอบความเร็วสุดท้ายก่อนเกิดเหตุจากระบบ GPS อยู่ที่ 67 กม./ชม.</t>
  </si>
  <si>
    <t>21.24 น.</t>
  </si>
  <si>
    <t>ทล.338 กม.ที่21</t>
  </si>
  <si>
    <t>ทรงคนอง</t>
  </si>
  <si>
    <t>10-1613 กจ</t>
  </si>
  <si>
    <t>กรุงเทพฯ-กาญจนบุรี</t>
  </si>
  <si>
    <t>25 ปี11 เดือน24 วัน</t>
  </si>
  <si>
    <t>กท.1/2560</t>
  </si>
  <si>
    <t>นายมานิตย์ เพชรหิรัญ</t>
  </si>
  <si>
    <t>ท2-1รบ.162/2553</t>
  </si>
  <si>
    <t>รถโดยสารประจำทาง สายที่ 81 กรุงเทพฯ-กาญจนบุรี ทะเบียน 10-1613 กจ.เลขข้าง 81-11 (ไม่มีผู้โดยสาร) เดินรถจาก จ.กาญจนบุรี จนถึงบริเวณหน้าห้างสรรพสินค้าเซ็นทรัลศาลายา เกิดเสียหลักลื่นไถลเนื่องจากฝนตกหนัก ทำให้รถตกลงไปร่องกลางถนน และข้ามไปอีกฝั่ง ทำให้รถเก๋งและรถตู้ ที่เดินรถอีกฝั่งเบรกไม่ทัน เกิดการเฉี่ยวชนด้านข้างหน้ารถโดยสาร บริเวณฝั่งตรงข้ามคนขับ ทำให้มีผู้ได้รับบาดเจ็บ จำนวน 3 ราย</t>
  </si>
  <si>
    <t>ศรีสะเกษ</t>
  </si>
  <si>
    <t xml:space="preserve">ถ.226 (ศรีสะเกษ-อุบลราชธานี) </t>
  </si>
  <si>
    <t>โนนสัง</t>
  </si>
  <si>
    <t>กันทรารมย์</t>
  </si>
  <si>
    <t>15-2971 กท</t>
  </si>
  <si>
    <t>กรุงเทพฯ-รัตรบุรี-อุบลราชธานี</t>
  </si>
  <si>
    <t>6 ปี7 เดือน27 วัน</t>
  </si>
  <si>
    <t>กท.1/2556</t>
  </si>
  <si>
    <t>นายวรรณชัยชนะ พวงทอง</t>
  </si>
  <si>
    <t>1ลบ.00009/59</t>
  </si>
  <si>
    <t xml:space="preserve">รถทะเบียน 15-2971 กทม.มาจากศรีสะเกษมุ่งหน้าไป จ.อุบลราชธานี มาถึงที่เกิดเหตุซึ่งเป็นทางเลยทางโค้งกำลังมีการปรับปรุงพื้นที่ดินขยายถนนเพื่อสร้างทางข้ามทางรถไฟ ประกอบกับมีฝนตก รถเกิดเสียการทรางตัว และลื่นไถลพลิกคล่ำลงข้างทาง ทำให้มีผู้โดยสารจำนวน 2 คนที่โดยสารมาด้วยปาดเจ็บเล็กน้อย ได้นำตัวส่งโรงพยาบาลกันทรารมย์ ส่วนผู้ขับขี่ไม่ได้รับปาดเจ็บแต่อย่างใด </t>
  </si>
  <si>
    <t>13.40 น.</t>
  </si>
  <si>
    <t>ทล./กม.ที่ 201/300</t>
  </si>
  <si>
    <t>30-0228 พท</t>
  </si>
  <si>
    <t>3 ปี10 เดือน17 วัน</t>
  </si>
  <si>
    <t>นายสมพงษ์  บุญนิตย์</t>
  </si>
  <si>
    <t>พท.29/2556</t>
  </si>
  <si>
    <t>ท2-1พท-00283/56</t>
  </si>
  <si>
    <t>รถโดยสารไม่ประจำทางคันหมายเลขทะเบียน 30-0228 พัทลุง เดินทางจากจังหวัดพัทลุง มาวัดบางไทรย้อย อ.ชะอำ  เมื่อถึงจุดกลับรถ ซึ่งเป็นทางข้ามไปทางเข้าวัด  ขณะข้ามได้ชนกับรถยนต์ คันหมายเลขทะเบียน ฒข 4847 กทม. ทำให้ได้รับความเสียหายและมีผู้บาดเจ็บ</t>
  </si>
  <si>
    <t>ราชบุรี</t>
  </si>
  <si>
    <t>ทล.323 กม.ที่10</t>
  </si>
  <si>
    <t>ปากแรด</t>
  </si>
  <si>
    <t>บ้านโป่ง</t>
  </si>
  <si>
    <t>15-0868 กท</t>
  </si>
  <si>
    <t xml:space="preserve"> กรุงเทพฯ-กาญจนบุรี</t>
  </si>
  <si>
    <t>6 ปี10 เดือน5 วัน</t>
  </si>
  <si>
    <t>บขส./ว่าที่ร้อยตรี ชยพล ชูรวมใหม่</t>
  </si>
  <si>
    <t>นายธีรภัทร์ เสมอวงศ์ติ๊บ</t>
  </si>
  <si>
    <t>ท2-กจ 425/2554</t>
  </si>
  <si>
    <t xml:space="preserve"> รถตู้โดยสารประจำทาง หมายเลขทะเบียน 15-0868 กรุงเทพฯ สายที่ 81 เส้นทางกรุงเทพ-กาญจนบุรี ไม่มีผู้โดยสาร ได้ขับแซงด้านซ้ายเมื่อมาถึงจุดเกิดเหตุจึงชนท้ายรถบรรทุก (ลากจูง) หมายเลขทะเบียน 89-2361 นครปฐม และรถกึ่งพ่วง หมายเลขทะเบียน 89-2362 นครปฐม ที่จอดชิดขอบทางด้านซ้าย และจากการตรวจสอบความเร็วของรถตู้โดยสารก่อนเกิดเหตุจากระบบ GPS อยู่ที่ 77 กม./ชม. ทำให้คนขับรถตู้โดยสารเสียชีวิต</t>
  </si>
  <si>
    <t>ทล.1 กม.ที่ 69 (ขาเข้า)</t>
  </si>
  <si>
    <t>10-1360 พช</t>
  </si>
  <si>
    <t>กรุงเทพฯ-ภูเรือ</t>
  </si>
  <si>
    <t>13 ปี10 เดือน24 วัน</t>
  </si>
  <si>
    <t>บขส./บ.เพชรประเสริฐ จก.</t>
  </si>
  <si>
    <t>กท 31/2559</t>
  </si>
  <si>
    <t>นายเปรม จุติ</t>
  </si>
  <si>
    <t>ท3-1ลบ-00395/22</t>
  </si>
  <si>
    <t>รถโดยสารประจำทางคันหมายเลขทะเบียน 10-1360 เพชรบูรณ์ รับผู้โดยสารจากอำเภอหล่มสัก จังหวัดเพชรบูรณ์ จำนวน 30 คน เมื่อมาถึงที่เกิดเหตุมีฝนตกหนักและมีรถบัสรับส่งพนักงานจอดเสียอยู่ไหล่ทางขณะเดียวกันได้มีรถบรรทุกวิ่งมาเลนซ้ายสุดและหักหลบรถที่จอดเสียออกมาเลนที่ 2 ตัดหน้ากะทันหัน ทำให้พนักงานขับรถโดยสารประจำทางต้องหักหลบรถจึงเสียหลักลื่นไถลลงร่องกลางถนน ไม่มีผู้ได้รับบาดเจ็บและเสียชีวิต (ในส่วนของผู้โดยสารที่มากับรถโดยสารประจำทาง ทางบริษัทได้นำรถมาเปลี่ยนและส่งถึงจุดหมายเรียบร้อยแล้ว)</t>
  </si>
  <si>
    <t>08.00 น.</t>
  </si>
  <si>
    <t>ถ.บ้านหมอ-ท่าเรือ กม.ที่ 2-3</t>
  </si>
  <si>
    <t>บางโขมด</t>
  </si>
  <si>
    <t>บ้านหมด</t>
  </si>
  <si>
    <t>30-1157 อย</t>
  </si>
  <si>
    <t>11 ปี9 เดือน7 วัน</t>
  </si>
  <si>
    <t>ห้างหุ้นส่วนจำกัดชัยยศทรานสปอร์ต </t>
  </si>
  <si>
    <t>อย.47/2560</t>
  </si>
  <si>
    <t>นายทวีวัฒน์ จิระพัฒนาวงศ์</t>
  </si>
  <si>
    <t>ท2-สบ-00029/58</t>
  </si>
  <si>
    <t>ทล.211-212</t>
  </si>
  <si>
    <t>10-5300 นม</t>
  </si>
  <si>
    <t>16 ปี9 เดือน24 วัน</t>
  </si>
  <si>
    <t>บ.วิศวกรเสนา จก./นางสมศรี หอมสันทัด</t>
  </si>
  <si>
    <t>กท63/2558</t>
  </si>
  <si>
    <t>รถบรรทุกพ่วง หมายเลขทะเบียน 85-7429 ชลบุรี และรถพ่วง หมายเลขทะเบียน 85-2933 ชลบุรี ขับรถจากวังน้ำเขียว มุ่งหน้าเข้ากบินทร์บุรี เมื่อมาถึงจุดเกิดเหตุสภาพเป็นทางโค้งลงเขา ผู้ขับรถได้ใช้ความเร็วไม่เหมาะสม จึงไม่สามารถควบคุมรถได้ เสียหลักเฉี่ยวชนรถหลายคันที่ขับอยู่ด้านหน้าเสียหาย ได้แก่ รถบรรทุก 70-3458 นม., รถโดยสาร 10-5300 นม., รถเก๋ง ชอ 4962 กท. และรถปิคอัพ บจ 8809 นย. ก่อนที่รถจะพลิกคว่ำและไฟลุกไหม้ ทำให้กีดขวางช่องทางจราจร และจากการตรวจสอบความเร็วก่อนเกิดเหตุจากระบบ GPS อยู่ที่ 41 กม./ชม.</t>
  </si>
  <si>
    <t>ทล.118 กม.51+400</t>
  </si>
  <si>
    <t>ป่าเมี่ยง</t>
  </si>
  <si>
    <t>ดอยสะเก็ด</t>
  </si>
  <si>
    <t>30-3465 ชม</t>
  </si>
  <si>
    <t>1 ปี9 เดือน6 วัน</t>
  </si>
  <si>
    <t>นายดอนศักดิ์ ทองมาลย์</t>
  </si>
  <si>
    <t>ชม.719/2558</t>
  </si>
  <si>
    <t>นายพุฒิพงษ์ สมคเณย์</t>
  </si>
  <si>
    <t>ท2-1ชม-01370/58</t>
  </si>
  <si>
    <t>รถตู้เช่าเหมา หมายเลขทะเบียน 30-3465 เชียงใหม่ รับนักท่องเที่ยวชาวจีนมาจากจ.เชียงรายเข้าจ.เชียงใหม่ เมื่อมาถึงจุดเกิดเหตุสภาพทางฝนตก ได้มีรถปิคอัพ หมายเลขทะเบียน บบ-4187 พะเยา จากดอยสะเก็ดไปทางเชียงราย ที่ขับสวนทางมาเกิดเสียหลักหมุนข้ามช่องทางมา รถตู้เช่าเหมาไม่สามารถหักหลบได้ทันจึงเฉี่ยวชนกันและเสียหลักลงข้างทาง</t>
  </si>
  <si>
    <t>ถ.เพชรเกษม กม.380+400</t>
  </si>
  <si>
    <t>10-1020 ภก</t>
  </si>
  <si>
    <t xml:space="preserve"> กรุงเทพฯ-ภูเก็ต</t>
  </si>
  <si>
    <t>6 ปี11 เดือน5 วัน</t>
  </si>
  <si>
    <t>บขส./บริษัท เชอราตัน เอ็น.บี.เจ จำกัด</t>
  </si>
  <si>
    <t>กท.31/2553</t>
  </si>
  <si>
    <t>นายเฉลิมศักดิ์ ทองภักดี</t>
  </si>
  <si>
    <t>ท3-พง.00248/49</t>
  </si>
  <si>
    <t>รถโดยสารประจำทางเส้นทาง กรุงเทพฯ-ภูเก็ต ขับรถมาจาก กรุงเทพฯ เมื่อมาถึงที่เกิดเหตุ บริเวณสี่แยกบ้านสายสอง ตำบลห้วยยาง  มีรถจักรยานยนต์ออกมาจากถนนด้านซ้าย เกิดเฉี่ยวชนกับรถโดยสารประจำทาง 10-1020 ภูเก็ต  ช่วงล้อหน้าด้านซ้ายของรถโดยสารประจำทางทำให้รถจักรยานยนต์ติดไปกับรถโดยสารและลากไถลไปกับถนน เป็นระยะทาง 70 เมตร และเกิดประกายไฟลุกไหม้รถทั้ง 2 คัน ได้รับความเสียหาย ผู้โดยสารที่มาจากรถโดยสารจำนวน 35 คน ไม่ได้รับบาดเจ็บพร้อมได้ส่งต่อผู้โดยสารไปยังรถโดยสารประจำทางสายกรุงเทพฯ-ภูเก็ตจำนวน 3 คัน เสร็จสิ้นเวลาประมาณ 24.00 น.</t>
  </si>
  <si>
    <t>17.20 น.</t>
  </si>
  <si>
    <t>ทล.115 กม.ที่ 90-91</t>
  </si>
  <si>
    <t>30-3195 นม</t>
  </si>
  <si>
    <t>1 ปี9 เดือน22 วัน</t>
  </si>
  <si>
    <t>หจก.ช.นำชัย โคราช/นายมนต์ชัย วงศ์สันติราษฎร์</t>
  </si>
  <si>
    <t>นม.34/2557</t>
  </si>
  <si>
    <t>นายสมบูรณ์ ไวยสูงเนิน</t>
  </si>
  <si>
    <t>ท2-นม.155/54</t>
  </si>
  <si>
    <t>ถบัสเช่าเหมาทะเบียน 30-3195 นครราชสีมา ขับรถมาจากกำแพงเพชรเพื่อจะไปส่งผู้โดยสายจังหวัดนครราชสีมา ขณะชะลอรถอยู่บนสะพานข้ามแม่น้ำน่าน (เลนที่ 2 ) ด้านหน้ามีรถปิ๊กอัพ (กระบะบรรทุกมีหลังคา) คันทะเบียน ฌฉ 6508 กทม. และหน้ารถปิ๊กอัพมีรถคันทะเบียน บน 8350 พิจิตร จอดอยู่ ส่วนหน้ารถคันดังกล่าวมีรถคันทะเบียน กข 6420 พิจิตร จอดอยู่เป็นคันแรก ขณะรถคันทะเบียน ฌฉ 6508 กทม. จะขยับตัวออกด้านซ้ายเพื่อไปเลนที่ 1 แต่ไม่อาจจะขับออกไปได้เป็นผลทำให้รถบัสเช่าเหมาทะเบียน 30-3195 นครราชสีมา ซึ่งขับตามหลังเบรกไม่ทันชนท้ายรถปิ๊กอัพคันดังกล่าวที่ด้านหลังด้านขวา ส่วนรถบัสเช้าเหมามีร่องรอยการชนที่หน้ารถด้านซ้าย การชนดังกล่าวเป็นผลทำให้รถคันทะเบียน ฌฉ 6508 กทม. ไหลไปชนรถคันทะเบียน บน 8350 พิจิตร เป็นผลให้กระบะด้านหลังซ้ายยุบ และกันชนด้านหน้าซ้ายหลุดและรถคันดังกล่าวยังไหลไปชนรถคันทะเบียน กข 6420 พิจิตร ที่กระบะด้านหลังขวา</t>
  </si>
  <si>
    <t>00.50 น.</t>
  </si>
  <si>
    <t>ถ.มิตรภาพ</t>
  </si>
  <si>
    <t>10-8576 ขก</t>
  </si>
  <si>
    <t>กรุงเทพฯ-อุดรธานี</t>
  </si>
  <si>
    <t>1 ปี11 เดือน21 วัน</t>
  </si>
  <si>
    <t>บขส./บ.ขอนแก่นชาญเทรดดิ้ง จก.</t>
  </si>
  <si>
    <t>กท.32/2559</t>
  </si>
  <si>
    <t>นายประภาส จักรนารายณ์</t>
  </si>
  <si>
    <t>ท3-นค-124/55</t>
  </si>
  <si>
    <t>รถโดยสารประจำทาง คันหมายเลขทะเบียน 10-8576 ขอนแก่น มุ่งหน้ากรุงเทพมหานคร บรรทุกผู้โดยสาร มาถึงจุดเกิดเหตุเสียหลักตกร่องกลางถนน</t>
  </si>
  <si>
    <t>13.00 น.</t>
  </si>
  <si>
    <t>ทล.12 (ยางตลาด-กาฬสินธุ์) กม.ที่ 605</t>
  </si>
  <si>
    <t>คลองขาม</t>
  </si>
  <si>
    <t>ยางตลาด</t>
  </si>
  <si>
    <t>10-8381 ขก</t>
  </si>
  <si>
    <t>3 ปี10 เดือน2 วัน</t>
  </si>
  <si>
    <t>บริษัทสหมิตรภาพ(2512) จำกัด</t>
  </si>
  <si>
    <t>กท.9/2554</t>
  </si>
  <si>
    <t>นายมงคลชัย  อุดรคำ</t>
  </si>
  <si>
    <t>ท3-รอ.45/59</t>
  </si>
  <si>
    <t>รถตู้โดยสาร คันหมายเลขทะเบียน 10-8381 ขอนแก่น วิ่งจากตัวเมืองขอนแก่นไปมุกดาหาร เมื่อถึงที่เกิดเหตุรถตู้โดยสารชนท้ายรถอีแต๋นบรรทุกข้าวเปลือกเต็มคันรถขณะวิ่งอยู่ด้านหน้า ทำให้รถอีแต๋นพลิกคว่ำข้าวเปลือกตกกระจายเกลื่อนถนน และมีผู้โดยสารได้รับบาดเจ็บสาหัส ติดอยู่ห้องผู้โดยสารด้านหน้าข้างพนักงานขับรถ</t>
  </si>
  <si>
    <t>06.20 น.</t>
  </si>
  <si>
    <t>หน้าสถานีตำรวจภูธรธัญบุรี</t>
  </si>
  <si>
    <t>31-5229 กท</t>
  </si>
  <si>
    <t>10 ปี11 เดือน4 วัน</t>
  </si>
  <si>
    <t>นายสุรเดช อุตสัย</t>
  </si>
  <si>
    <t>รถโดยสารไม่ประจำทางคันหมายเลขทะเบียน 31 - 5229 กท. โดยมีนายสุรเดช  อุตสัย  ผู้ขับรถ ออกจากที่ว่าการอำเภอธัญบุรี  จะกลับรถไปรังสิต ช่วงที่จะเลี้ยวขวาเพื่อข้ามฝั่งไม่ทันระวัง มีรถกระบะบรรทุกคันหมายเลขทะเบียน 71-4314 นครปฐม ที่มาจากทางตรงไม่สามารถหยุดรถได้ทัน จึงชนรถโดยสารไม่ประจำทาง  เป็นเหตุให้ผู้ขับรถกระบะบรรทุกได้รับบาดเจ็บเล็กน้อย จำนวน 1 ราย</t>
  </si>
  <si>
    <t>ทล.4009</t>
  </si>
  <si>
    <t>ไทรขึง</t>
  </si>
  <si>
    <t>10-2701 พท</t>
  </si>
  <si>
    <t>ภูเก็ต-ทุ่งสง-ด่านนอก</t>
  </si>
  <si>
    <t>2 ปี11 เดือน4 วัน</t>
  </si>
  <si>
    <t>บริษัท พัทลุงทักษิณขนส่ง จำกัด/นายธีระศักดิ์ เพ็งโอ</t>
  </si>
  <si>
    <t>กท.90/2553</t>
  </si>
  <si>
    <t>นายเอกณรงค์ เจริญสุข</t>
  </si>
  <si>
    <t>ท2- สข.00302/57</t>
  </si>
  <si>
    <t xml:space="preserve"> รถทั้ง 3 คัน มาจากภูเก็ต มุ่งหน้าไปอำเภอหาดใหญ่ เมื่อมาถึงที่เกิดเหตุ ฝนตก สภาพถนนลื่น รถยนต์บรรทุกส่วนบุคคล คันหมายเลขทะเบียน ณร-244 กรุงเทพมหานคร ขับแซงรถโดยสารประจำทาง คันหมายเลขทะเบียน 10-2701 พัทลุง แต่แซงไม่พ้นหักหลบรถที่สวนมา ชนเข้าด้านขวาของรถโดยสารประจำทาง และรถยนต์บรรทุกส่วนบุคคล คันหมายเลขทะเบียน บว-9587 สุราษฎร์ธานี ซึ่งขับตามหลังมาเบรคไม่ทันชนเข้าที่ท้ายของรถโดยสาร มีผู้ได้รับบาดเจ็บเล็กน้อย นำตัวส่งโรงพยาบาลสุราษฎร์ธานี</t>
  </si>
  <si>
    <t>ทล.1348</t>
  </si>
  <si>
    <t>แม่เมาะ</t>
  </si>
  <si>
    <t>10-1123 นภ</t>
  </si>
  <si>
    <t>หนองบัวลำภู-บ้านหนองกุงแก้ว</t>
  </si>
  <si>
    <t>8 ปี10 เดือน12 วัน</t>
  </si>
  <si>
    <t>หจก.อรุณช่างขนส่ง/นางวันทอง บุตรโคตร</t>
  </si>
  <si>
    <t>นภ.1/2554</t>
  </si>
  <si>
    <t>อำนวย บุตรโคตร</t>
  </si>
  <si>
    <t>ท2-1สบ.00022/58</t>
  </si>
  <si>
    <t>รถโดยสารประจำทาง 10-1123 หนองบัวลำภู นำมารับส่งพนักงานโรงไฟฟ้าแม่เมาะ จำนวน 22 คน ได้ออกจากโรงไฟฟ้าแม่เมาะ มุ่งหน้าอำเภอเมือง จ.ลำปาง เมื่อขับรถมาถึงจุดเกิดเหตุขณะนั้นมีฝนตก มองไม่เห็นรถบรรทุก หมายเลขทะเบียน 70-5458 นครสวรรค์ และรถพ่วงหมายเลขทะเบียน 70-7323 นครสวรรค์ ที่จอดเสียบนช่องจราจรด้านซ้าย (โดยมีกรวยยางวางไว้ด้านท้ายห่างจากตัวรถ) จึงได้ชนท้ายรถบรรทุกพ่วงดังกล่าว</t>
  </si>
  <si>
    <t>08.40 น.</t>
  </si>
  <si>
    <t>ถนนเทพรัตน (บางนา-ตราด กม.23)</t>
  </si>
  <si>
    <t>31-9199 กท  </t>
  </si>
  <si>
    <t>4 ปี 9 เดือน13 วัน</t>
  </si>
  <si>
    <t>ห้างหุ้นส่วนจำกัด เกษราภรณ์ทัวร์</t>
  </si>
  <si>
    <t>กท573/2559</t>
  </si>
  <si>
    <t>นายบุญเลิศ    ศรีมาลา</t>
  </si>
  <si>
    <t>ท2-1ปท02260/2557</t>
  </si>
  <si>
    <t xml:space="preserve">  เจ้าหน้าที่สันนิษฐานเบื้องต้นว่าอุบัติเหตุดังกล่าว น่าจะเกิดจากความประมาทของผู้ขับรถบรรทุก ลากพ้วง ซึ่งขาดความระมัดระวังในการเปลี่ยนช่องทางเดินรถกระทันหัน ทำให้เบียดรถโดยสาร และมีผู้ได้รับบา่ดเจ็บ 1 รายเป็นหญิงซึ่งโดยสารมากับรถบรรทุกกึ่งพ่วง</t>
  </si>
  <si>
    <t>21.04 น.</t>
  </si>
  <si>
    <t>ทล.24 กม.193-194 ถนนโชคชัย-เดชอุดม</t>
  </si>
  <si>
    <t>กังแอน</t>
  </si>
  <si>
    <t>30-0283 สร </t>
  </si>
  <si>
    <t>3 ปี 10 เดือน11 วัน</t>
  </si>
  <si>
    <t>นางสมฤดี นัตรศรี</t>
  </si>
  <si>
    <t>สร.22/2557</t>
  </si>
  <si>
    <t>นายจรูญ นัตรศรี</t>
  </si>
  <si>
    <t>ท3-3สร 00077/58</t>
  </si>
  <si>
    <t>รถโดยสาร ไม่ประจำทาง (รถตู้) คันหมายเลขทะเบียน ๓๐-๐๒๘๓ สร. รับผู้โดยสารจากอำเภอสังขะมุ่งหน้าไปทางอำเภอปราสาทเมื่อถึงจุดเกิดเหตุได้เกิดการเฉี่ยวชนกับรถยนต์บรรทุกส่วนบุคคล หมายเลขทะเบียน ถร ๘๕๘๙ กทม. ทำให้มีผู้เสียชีวิต ๒ ราย (โดยสารมากับรถยนต์ฯ) และบาดเจ็บ ๘ ราย (โดยสารมากับรถยนต์ฯ ๓ ราย และรถตู้ฯ ๕ ราย)</t>
  </si>
  <si>
    <t>ถนนสายเอเซียที่ 42</t>
  </si>
  <si>
    <t>ตะปอเยาะ</t>
  </si>
  <si>
    <t>ยี่งอ</t>
  </si>
  <si>
    <t>10-4948 สข</t>
  </si>
  <si>
    <t>นราธิวาส-หาดใหญ่</t>
  </si>
  <si>
    <t>บริษัท วีระกร จำกัด/นายอาหะมะ หะยีมะมิง</t>
  </si>
  <si>
    <t>นายหะรอนิ ลาเตะ</t>
  </si>
  <si>
    <t>ท2-นธ.00127/37</t>
  </si>
  <si>
    <t>รถคันหมายเลขทะเบียน 10-4948 สงขลา ซึ่งบรรทุกผู้โดยสารจากสถานีขนส่งผู้โดยสารจังหวัดนราธิวาส เพื่อเดินทางไปยังสถานีขยนส่งผู้โดยสารอำเภอหาดใหญ่ หลบวัว จึงทำให้รถคันหมายเลขทะเบียน 10-4883 สงขลา  ซึ่งขับตามหลังมาชนท้าย ผู้โดยสารที่โดยสารมาทั้งสองคันไม่ได้รับบาดเจ็บ และได้เปลี่ยนรถคันใหม่เพื่อรับผู้โดยสารเดินทางต่อไปแล้ว</t>
  </si>
  <si>
    <t>10-4883 สข  </t>
  </si>
  <si>
    <t>ผู้ประกอบการ/ผู้เข้าร่วม/ผู้ครอบครอง</t>
  </si>
  <si>
    <t>ลงระบบ</t>
  </si>
  <si>
    <t>17.30 น.</t>
  </si>
  <si>
    <t>ทล. 203 บ้านสักหลง</t>
  </si>
  <si>
    <t>สักหลง</t>
  </si>
  <si>
    <t>หล่มสัก</t>
  </si>
  <si>
    <t>40-0253 พช</t>
  </si>
  <si>
    <t>ม3(จ)</t>
  </si>
  <si>
    <t>3 ปี9 เดือน28 วัน</t>
  </si>
  <si>
    <t>รถรับ-ส่งนักเรียนคันหมายเลขทะเบียน 40-0253 เพชรบูรณ์ ขณะกลับรถ ได้มีรถบรรทุกผัก หมายเลขทะเบียน ตฮ-91 กรุงเทพมหานคร วิ่งตรงมาไม่สามารถเบรกได้ทันจึงทำให้เกิดอุบัติเหตุ รถพุ่งข้ามเลนไปชนกับ
รถจักรยานยนต์คันหมายเลขทะเบียน คขธ-992 บุรีรัมย์ ที่ขับขี่มาจากทางตรง ทำให้มีผู้ได้รับบาดเจ็บ จำนวน 10 ราย</t>
  </si>
  <si>
    <t>โรงเรียนบ้านโคกมน</t>
  </si>
  <si>
    <t>3พช.ส.3/2557</t>
  </si>
  <si>
    <t>นายโกมล  เสิกภูเขียว</t>
  </si>
  <si>
    <t>ทล.2053</t>
  </si>
  <si>
    <t>ตลาดแร้ง</t>
  </si>
  <si>
    <t>บ้านเขว้า</t>
  </si>
  <si>
    <t>นข-1859 ชย</t>
  </si>
  <si>
    <t>รถรับส่งนักเรียน</t>
  </si>
  <si>
    <t>10 ปี0 เดือน0 วัน</t>
  </si>
  <si>
    <t xml:space="preserve">รถตู้รับ - ส่งนักเรียนหมายเลขทะเบียน  นข-1859 ชัยภูมิ  ออกจากอำเภอบ้านเขว้า  มุ่งหน้าสู่อำเภอหนองบัวระเหว  ขณะเดียวกันกับรถจักรยานยนต์  หมายเลขทะเบียนที่  ขกร 554 ชัยภูมิ  มุ่งหน้าสู่อำเภอบ้านเขว้า  เหตุเกิดที่ถนนชัยภูมิ - นครสวรรค์  ตำบลตลาดแร้ง  อำเภอบ้านเขว้า  จังหวัดชัยภูมิ  ขณะใช้เส้นทางรถเกิดอุบัติเหตุชนประสานงากัน  เป็นเหตุให้คนขับรถจักรยานยนต์ได้รับบาดเจ็บ  </t>
  </si>
  <si>
    <t>นายประมวล ชัยนา</t>
  </si>
  <si>
    <t>นางภิญญดา ชัยนา</t>
  </si>
  <si>
    <t>07.40 น.</t>
  </si>
  <si>
    <t>ปัตตานี</t>
  </si>
  <si>
    <t>ทล.43</t>
  </si>
  <si>
    <t>ดอนรัก</t>
  </si>
  <si>
    <t>หนองจิก</t>
  </si>
  <si>
    <t>40-0225 ปน</t>
  </si>
  <si>
    <t>7 ปี10 เดือน14 วัน</t>
  </si>
  <si>
    <t>รถรับ - ส่ง นักเรียนเลขทะเบียน 40-0225 ปน เมื่อใกล้จุดเกิดเหตุ พื้นผิวทางมีสภาพเปียก เนื่องจากฝนตกทำให้รถลื่นไถลลงข้างทาง จากการตรวจสอบในพื้นที่ พบว่าพื้นผิวถนนเปียกน้ำ เนื่องจากมีฝนตกในช่วงเช้า และยังสังเกตุพบว่า ด้านซ้ายของผิวถนนมีร่องรอยของหยดน้ำมันเป็นจุด ๆ เป็นทางยาว คาดว่ามีส่วนทำให้รถลื่นไถลจนเกิดอุบัติเหตุดังกล่าว</t>
  </si>
  <si>
    <t>นางสาวสมจิตต์ วรคามิน</t>
  </si>
  <si>
    <t>ปน.ส.1/2559</t>
  </si>
  <si>
    <t>นายเอกกวี  ศิริทรัพย์</t>
  </si>
  <si>
    <t>ท2-ปน-00017/2547</t>
  </si>
  <si>
    <t>ทล.408 กม.ที่ 13-14</t>
  </si>
  <si>
    <t>ท่าเรือ</t>
  </si>
  <si>
    <t>นข-615 นศ</t>
  </si>
  <si>
    <t>รถยนต์นั่งส่วนบุคคลเกิน 7 ที่นั่ง</t>
  </si>
  <si>
    <t>รถเก๋ง หมายเลขทะเบียน กย-1050 นครศรีธรรมราช มุ่งหน้าไปอำเภอเมืองนครศรีธรรมราช เสียหลักชนต้นไม้ และข้ามเกาะกลางถนนมาชนกับรถตู้ หมายเลขทะเบียน นข-615 นครศรีธรรมราช ซึ่งเป็นรถส่วนราชการกรมสามัญศึกษา โรงเรียนเชียรใหญ่ ที่ได้นำนักเรียนกลับจากการแข่งขันกีฬาที่โรงเรียนเบญจมราชูทิศ เพื่อมุ่งหน้ากลับมายังโรงเรียนเชียรใหญ่</t>
  </si>
  <si>
    <t>ส่วนราชการกรมสามัญศึกษา รร.เชียรใหญ่</t>
  </si>
  <si>
    <t>นายเจษฎา เล็กสุด</t>
  </si>
  <si>
    <t>ไม่พบใบอนุญาต</t>
  </si>
  <si>
    <t>อยู่ระหว่างสอบสวน</t>
  </si>
  <si>
    <t>16.09 น.</t>
  </si>
  <si>
    <t>ถ.เกษมราษฎร์</t>
  </si>
  <si>
    <t>เมืองสวรรคโลก</t>
  </si>
  <si>
    <t>นข-14 สท</t>
  </si>
  <si>
    <t>26 ปี0 เดือน0 วัน</t>
  </si>
  <si>
    <t xml:space="preserve"> รถยนต์นั่งส่วนบุคคลเกิน 7 คน ลักษณะตู้นั่งสี่ตอน หมายเลขทะเบียน นข 14 สุโขทัย ซึ่งเป็นรถรับส่งนักเรียนได้รับอนุญาตจากสำนักงานขนส่งจังหวัดสุโขทัย สาขาอำเภอสวรรคโลก เลขที่ สท0012.1/225 ลงวันที่  29  พฤษภาคม  2560  ได้รับนักเรียนจากโรงเรียนเทศบาลเมืองสวรรคโลกและจะไปส่งที่ตำบลท่าทอง อำเภอสวรรคโลก มาถึงที่เกิดเหตุฝั่งถนนเกษมราษฎร์ ข้างโรงเรียนเทศบาลเมืองสวรรคโลก ฝั่งทิศตะวันตก ได้มีนักเรียนวิ่งมาจากฝั่งซ้ายของรถตู้อย่างกระชั้นชิดทำให้รถตู้คันดังกล่าวเบรกไม่อยู่จึงชนเข้ากับเด็กหญิงลักษิกา  อุ้มทอง ทำให้ได้รับบาดเจ็บดังกล่าว</t>
  </si>
  <si>
    <t>นายประเสริฐ คำปลิว</t>
  </si>
  <si>
    <t>1สท.297/25</t>
  </si>
  <si>
    <t>แก้ไขคนเดินเท้าในระบบ</t>
  </si>
  <si>
    <t>ทล. 309 กม.ที่ 89+350</t>
  </si>
  <si>
    <t>หัวป่า</t>
  </si>
  <si>
    <t>พรหมบุรี</t>
  </si>
  <si>
    <t>นข-1170 สห</t>
  </si>
  <si>
    <t>รถตู้รับ - ส่งนักเรียนหมายเลขทะเบียน  นข-1770 สห วิ่งมาโดยไม่มีผู้โดยสาร ถึงจุดเกิดเหตุ รถเก๋ง หมายเลขทะเบียน กง 8460 สห วิ่งสวนมาได้หลุดโค้งข้ามเลนเข้ามาชนประสานงากับรถตู้ดังกล่าว</t>
  </si>
  <si>
    <t>นายพัสกร อดุลยฤทธิกุล</t>
  </si>
  <si>
    <t>นายณัฐวุฒิ สมานวงศ์</t>
  </si>
  <si>
    <t>ลบ.60001660</t>
  </si>
  <si>
    <t>ยังไม่ลงระบบ</t>
  </si>
  <si>
    <t>16.50 น.</t>
  </si>
  <si>
    <t>พะเยา</t>
  </si>
  <si>
    <t>ลอ</t>
  </si>
  <si>
    <t>จุน</t>
  </si>
  <si>
    <t>นข-3135 พย</t>
  </si>
  <si>
    <t>รถนั่งสองแถวรับ-ส่งนักเรียน หมายเลขทะเบียน นข-3135 พย ได้นำนักเรียน รร.พญาลอ จำนวน 10 คน เพื่อไปส่งบ้าน เมื่อถึงจุดเกิดเหตุได้เฉี่ยวชนกับรถยนต์ส่วนบุคคล ทำให้มีผู้บาดเจ็บสาหัส ส่วนนักเรียนบาดเจ็บเล็กน้อย</t>
  </si>
  <si>
    <t>นางพิมลรัตน์ สุขวัฒนากร</t>
  </si>
  <si>
    <t>นายจิรัชกร ขวาธิจักร</t>
  </si>
  <si>
    <t>พย.56001521</t>
  </si>
  <si>
    <t>สรุปอุบัติเหตุทางถนนที่เกิดกับรถสาธารณะรถโดยสาร (รถรับส่งนักเรียน) เดือนสิงหาคม 2560</t>
  </si>
  <si>
    <t xml:space="preserve">                                            ประจำเดือน กันยายน 2560</t>
  </si>
  <si>
    <t>07.20 น.</t>
  </si>
  <si>
    <t>ทล. 340 กม.ที่ 157-158</t>
  </si>
  <si>
    <t>30-0426 ชน</t>
  </si>
  <si>
    <t>2 ปี9 เดือน21 วัน</t>
  </si>
  <si>
    <t>นางณัฐวรรณ  พันที</t>
  </si>
  <si>
    <t>ชน.22/2558</t>
  </si>
  <si>
    <t>นายอภิรักษ์  พันที</t>
  </si>
  <si>
    <t>ชน.00170/54</t>
  </si>
  <si>
    <t>18.ทำกิจกรรมอื่นขณะขับรถ (ก้มหยิบของ,โทรศัพท์)</t>
  </si>
  <si>
    <t xml:space="preserve">รถโดยสารไม่ประจำทาง  คันหมายเลขทะเบียน 30-0426 ชัยนาท  รับผู้โดยสารเป็นนักเรียนจากสะพาน 7 ตำบลแพรกศรีราชา อำเภอสรรคบุรี จังหวัดชัยนาท ประมาณ 35 คน เพื่อส่งนักเรียนในเขตอำเภอเมือง จังหวัดชัยนาท เมื่อขับรถมาถึงจุดเกิดเหตุ ได้ชะลอรถเพื่อรับนักเรียนบริเวณดังกล่าว  และรถคันหมายเลขทะเบียน 70-1653 พิษณุโลก  บรรทุกอาหารสัตว์ออกเดินทางจากจังหวัดราชบุรีมุ่งหน้าจังหวัดพิจิตร  ได้ชนท้ายรถโดยสารไม่ประจำทาง ทำให้มีผู้บาดเจ็บ 15 ราย </t>
  </si>
  <si>
    <t>00.45 น.</t>
  </si>
  <si>
    <t xml:space="preserve">ถ.เทพกระษัตรี(ขาออก) </t>
  </si>
  <si>
    <t>เกาะแก้ว</t>
  </si>
  <si>
    <t>30-7696 ภก</t>
  </si>
  <si>
    <t>4 ปี11 เดือน19 วัน</t>
  </si>
  <si>
    <t>บ.ไท่ เซิน หลิน ทราเวล จำกัด</t>
  </si>
  <si>
    <t>ภก.175/2558</t>
  </si>
  <si>
    <t>นายกิตติศักดิ์ แผ่นเงิน</t>
  </si>
  <si>
    <t>ท2-ภก.01714/58</t>
  </si>
  <si>
    <t xml:space="preserve">ขณะผู้ขับรถตู้โดยสารไม่ประจำทาง คันหมายเลขทะเบียน 30-7696 ภูเก็ต บรรทุกนักท่องเที่ยวชาวจีน จำนวน 6 คน จากเมืองภูเก็ตมุ่งหน้าสู่สนามบิน เมื่อถึงบริเวณเกิดเหตุคนขับรถตู้ได้ขับชนท้ายรถบัสเช่าเหมา คันหมายเลขทะเบียน 31-1507 ภูเก็ต ที่จอดอยู่ริมถนน เป็นเหตุให้คนขับรถและผู้โดยสารในรู้ตู้คันดังกล่าวได้รับบาดเจ็บ </t>
  </si>
  <si>
    <t>31-1507 ภก</t>
  </si>
  <si>
    <t>0 ปี10 เดือน19 วัน</t>
  </si>
  <si>
    <t>หจก.ภูเก็ต-นคร เซอร์วิส/นางสาวปวริศา สุทธิ์วรชัย</t>
  </si>
  <si>
    <t>ภก.533/2555</t>
  </si>
  <si>
    <t>นายพรรัฐ คงแก้ว</t>
  </si>
  <si>
    <t>ท2-ตง.00275/45</t>
  </si>
  <si>
    <t>07.10 น.</t>
  </si>
  <si>
    <t>ทล.41 กม.ที่ 148-149</t>
  </si>
  <si>
    <t>ท่าเคย</t>
  </si>
  <si>
    <t>ท่าฉาง</t>
  </si>
  <si>
    <t>30-0722 พง</t>
  </si>
  <si>
    <t>นายกี่เซี่ยง แซขิ้ว</t>
  </si>
  <si>
    <t>พง.150/2559</t>
  </si>
  <si>
    <t>นายวัชรพงศ์ แซ่ขิ้ว</t>
  </si>
  <si>
    <t>ท2-1พง.00220/50</t>
  </si>
  <si>
    <t>รถโดยสารไม่ประจำทาง คันหมายเลขทะเบียน 30 – 0722 พังงา เดินทางมาจากจังหวัดพังงามุ่งหน้าไปงานศพที่จังหวัดชุมพร มีผู้โดยสารมาด้วย 11 คน เมื่อมาถึงที่เกิดเหตุคนขับรถเกิดอาการหลับใน ทำให้รถเสียหลักตกร่องกลางถนนและข้ามไปพลิกคว่ำอยู่บนถนนฝั่งล่องใต้ขวางทางเดินรถทั่ง 2 ช่อง</t>
  </si>
  <si>
    <t>ซอยเจียมอุทิศ ถ.เอกชัย</t>
  </si>
  <si>
    <t>11-5444 กท</t>
  </si>
  <si>
    <t>บางลำพู-สมุทรสาคร</t>
  </si>
  <si>
    <t>29 ปี11 เดือน22 วัน</t>
  </si>
  <si>
    <t>องค์การขนส่งมวลชนกรุงเทพ/บริษัท ต.มานิตย์ การเดินรถ จำกัด</t>
  </si>
  <si>
    <t>กท9/2556</t>
  </si>
  <si>
    <t>นายสุทธิ์พงษ์  จงดี</t>
  </si>
  <si>
    <t>ท2-กท1 01886/57</t>
  </si>
  <si>
    <t>รถโดยสารสาธารณะประจำทางหมวด1 (ปอ 68 สมุทรสาคร-บางลำภู )  หมายเลขทะเบียน 11-5444 กรุงเทพ หมายเลขข้างรถ 68-007   พนักงานขับรถได้ทำการเสพยาเสพติดก่อนขับรถและเมื่อออกรถได้ชนเข้ากลับรถจักรยานยนต์อย่างแรงทำให้คนขี่รถจักรยานยนต์เสียชีวิต</t>
  </si>
  <si>
    <t>ถ.สุขุมวิท กม.ที่ 41</t>
  </si>
  <si>
    <t>บางปูใหม่</t>
  </si>
  <si>
    <t>30-1715 สป</t>
  </si>
  <si>
    <t>6 ปี11 เดือน28 วัน</t>
  </si>
  <si>
    <t>บริษัท คุณอนันต์ ทราเวล แอนด์ เซอร์วิส จำกัด</t>
  </si>
  <si>
    <t>สป.25/2556</t>
  </si>
  <si>
    <t>นายสระเพชร  แก้วสว่าง</t>
  </si>
  <si>
    <t>ท2-สป.00865/40</t>
  </si>
  <si>
    <t xml:space="preserve">นายสระเพชร  แก้วสว่าง  ผู้ขับรถโดยสารไม่ประจำทางคันหมายเลขทะเบียน 30-1715 สมุทรปราการ จากบริษัทฯ เพื่อไปรับลูกค้าของผู้ว่าจ้างย่านเคหะบางพลี  เมื่อถึงสถานที่เกิดเหตุ พบจักรยานยนต์คันหมายเลขทะเบียน 5กฮ 1170 กรุงเทพมหานคร ซึ่งขับขี่โดย นายธีรทัศน์  มุ่งคุณโคตร  ได้รับขับรถเข้าไปในช่องทางเดินของรถโดยสารไม่ประจำทาง ทำให้เฉี่ยวชนในลักษณะประสานงาน  พนักงานสอบสวนสันนิษฐานเบื้องต้นว่า ผู้ขับรถจักรยานยนต์เกิดการหลับใน จึงทำให้ขับข้ามเลนเข้าไปในช่องทางเดินรถฝั่งตรงข้าม  เป็นเหตุให้ผู้ขับรถจักรยานยนต์เสียชีวิตในที่เกิดเหตุทันที และพนักงานขับรถโดยสารไม่ประจำทางพร้อมผู้ช่วย (เด็กรถ) ได้รับบาดเจ็บ </t>
  </si>
  <si>
    <t>18.45 น.</t>
  </si>
  <si>
    <t>ถ.เพชรเกษม (ขาล่องใต้)</t>
  </si>
  <si>
    <t>10-0813 ปข</t>
  </si>
  <si>
    <t>นครปฐม-หัวหิน</t>
  </si>
  <si>
    <t>1 ปี10 เดือน11 วัน</t>
  </si>
  <si>
    <t>บริษัท เจ.เค.พี. ทรานสปอร์ต จำกัด</t>
  </si>
  <si>
    <t>กท.11/2556</t>
  </si>
  <si>
    <t>นายกฤษฎา  ศรีเสวก</t>
  </si>
  <si>
    <t>ท2-พบ.00030/58</t>
  </si>
  <si>
    <t>รถโดยสารหมายเลขทะเบียน 10-0813 ประจวบคีรีขันธ์ ขับมาถึงที่เกิดเหตุมีรถยนต์บรรทุกส่วนบุคคลหมายเลขทะเบียน 9ฒ-8779 กรุงเทพฯ ขับออกมาจากซอยริมถนน ตัดหน้ารถโดยสารคันดังกล่าวในระยะกระชั้นชิดชนท้ายรถยนต์ ทำให้รถโดยสารเสียหลักลงข้างทาง ส่วนรถยนต์พุ่งไปบริเวณเกาะกลางถนนเป็นเหตุทำให้มีผู้บาดเจ็บ</t>
  </si>
  <si>
    <t>15.45 น.</t>
  </si>
  <si>
    <t xml:space="preserve">ถ.สุรนารายณ์ ทล.205 </t>
  </si>
  <si>
    <t>ลำนารายณ์</t>
  </si>
  <si>
    <t>30-0740 ลบ</t>
  </si>
  <si>
    <t>11 ปี10 เดือน23 วัน</t>
  </si>
  <si>
    <t>นายนะโรม  รัตนะ</t>
  </si>
  <si>
    <t>ลบ.43/2559</t>
  </si>
  <si>
    <t>1ลบ 00131/39</t>
  </si>
  <si>
    <t xml:space="preserve">เนื่องจากรถโดยสาร ไม่ประจำทาง  กำลังจะกลับรถเพื่อมุ่งหน้าสู่ทางแยกลำนารายณ์ และรถยนต์รับจ้างสามล้อขับตามหลังรถโดยสาร ไม่ประจำทาง มาในระยะกระชั้นชิดแล้วกำลังจะกลับรถเช่นกัน ทำให้รถยนต์รับจ้างสามล้อชนท้ายรถโดยสารไม่ประจำทางดังกล่าว </t>
  </si>
  <si>
    <t>09.10 น.</t>
  </si>
  <si>
    <t>ทล.36 กม.ที่ 43</t>
  </si>
  <si>
    <t>30-0812 รย</t>
  </si>
  <si>
    <t>2 ปี10 เดือน6 วัน</t>
  </si>
  <si>
    <t>ห้างหุ้นส่วนจำกัด มีมงคลทัวร์/นายเอกชัย จุฬาศินนท์</t>
  </si>
  <si>
    <t>รย.26/2556</t>
  </si>
  <si>
    <t>นายสิทธิพงค์ มีมงคล</t>
  </si>
  <si>
    <t>ท2-รย.00586/2549</t>
  </si>
  <si>
    <t>รถโดยสารไม่ประจำทางคันหมายเลยทะเบียน 30-0812 ระยอง ซึ่งมุ่งหน้ามาจากอำเภอนิคมพัฒนาเพื่อมาส่งพนักงาน โดยมุ่งหน้าเข้าอำเภอเมือง จังหวัดระยอง และรถคันหมายเลขทะเบียนรถ 30-2661 ชลบุรี เสียหลักเฉี่ยวชนรถโดยสารไม่ประจำทางรับส่งพนักงาน คันหมายเลขทะเบียน 30-0812 ระยอง และไถลตกลงข้างทาง จึงเป็นเหตุให้เกิดอุบัติเหตุในครั้งนี้</t>
  </si>
  <si>
    <t>30-2661 ชบ</t>
  </si>
  <si>
    <t>3 ปี11 เดือน21 วัน</t>
  </si>
  <si>
    <t>บริษัท กุ้งพัฒนา โลจิสติกส์ จำกัด</t>
  </si>
  <si>
    <t>ชบ.29/2556</t>
  </si>
  <si>
    <t>นายณัฐพล อัมพุช</t>
  </si>
  <si>
    <t>ท2-รย.01663/2558</t>
  </si>
  <si>
    <t>ถ.พหลโยธิน (ขาเข้า) กม.ที่ 85-86</t>
  </si>
  <si>
    <t>15-9258 กท</t>
  </si>
  <si>
    <t>2 ปี10 เดือน28 วัน</t>
  </si>
  <si>
    <t>บขส./นางสมจิตร วังยาว</t>
  </si>
  <si>
    <t>กท31/2559</t>
  </si>
  <si>
    <t>นายสวรรค์ พรมเจียม</t>
  </si>
  <si>
    <t>ท2-00398/60</t>
  </si>
  <si>
    <t>รถคันหมายเลขทะเบียน 15-9258 กท เกิดอุบัติเหตุเนื่องจากรถตู้โดยสารคันหมายเลขทะเบียน 10-2524 ลบ ชะลอความเร็ว สาเหตุด้านหน้ามีขบวน ทำให้รถตู้คันหมายเลข 15-9258 กท ชนท้าย ทำให้มีผู้ได้รับบาดเจ็บ</t>
  </si>
  <si>
    <t>10-2524 ลบ</t>
  </si>
  <si>
    <t>กรุงเทพฯ-สิงห์บุรี</t>
  </si>
  <si>
    <t>บขส./นายธนาเดช สุพรรณกนก</t>
  </si>
  <si>
    <t>นายธรณินทร์ วิไล</t>
  </si>
  <si>
    <t>ท2-สบ00088/43</t>
  </si>
  <si>
    <t>ทล.24 กม.ที่ 143-144</t>
  </si>
  <si>
    <t>ตานี</t>
  </si>
  <si>
    <t>36-0013 ศก</t>
  </si>
  <si>
    <t>2 ปี10 เดือน13 วัน</t>
  </si>
  <si>
    <t>นายสมศรี สร้อยระย้า</t>
  </si>
  <si>
    <t>ศก.51/2558</t>
  </si>
  <si>
    <t>ท2-1ศก 00290/2558</t>
  </si>
  <si>
    <t>รถหมายเลขทะเบียน 70-0647 อุบลราชธานี โดยมีนายสิงหา วงศ์คำจันทร์ เป็นคนขับ มุ่งหน้าไปจังหวัดอุบลราชธานี เมื่อมาถึงจุดเกิดเหตุ รถหมายเลขทะเบียน 36-0013 ศรีสะเกษ โดยมีนายสมศรี สร้อยระย้าเป็นคนขับ แซงขึ้นมาไม่พ้นจึงหักหลบรถเข้าเลนซ้ายทำให้ชนท้ายรถหมายเลขทะเบียน 70-0647 อุบลราชธานี อย่างจังจึงทำให้มีผู้ได้รับบาดเจ็บเป็นหญิง จำนวน 6 ราย</t>
  </si>
  <si>
    <t>ถ.แสงชูโต</t>
  </si>
  <si>
    <t>ท่าม่วง</t>
  </si>
  <si>
    <t>ท่าล้อ</t>
  </si>
  <si>
    <t>15-1023 กท</t>
  </si>
  <si>
    <t>6 ปี10 เดือน1 วัน</t>
  </si>
  <si>
    <t>บขส./นางอนุภา วิริยาลัย</t>
  </si>
  <si>
    <t>กท1/2560</t>
  </si>
  <si>
    <t>นายมาโนช ทองซ้อน</t>
  </si>
  <si>
    <t>ท2-กจ00092/58</t>
  </si>
  <si>
    <t>19.สภาพยางชำรุด/แตก</t>
  </si>
  <si>
    <t xml:space="preserve">รถประจำทางคันหมายเลขทะเบียน 15-1023 กท วิ่งระหว่างกรุงเทพฯ-กาญจนบุรี ได้เกิดอุบัติเหตุยางล้อหลังระเบิด สาเหตุอยู่ระหว่างการตรวจสอบของเจ้าหน้าที่ </t>
  </si>
  <si>
    <t>09.54 น.</t>
  </si>
  <si>
    <t xml:space="preserve">ทล. 314 </t>
  </si>
  <si>
    <t>หน้าเมือง</t>
  </si>
  <si>
    <t>33-4492 กท</t>
  </si>
  <si>
    <t>0 ปี10 เดือน23 วัน</t>
  </si>
  <si>
    <t>นางดวงดาว ชอง</t>
  </si>
  <si>
    <t>กท.74/2560</t>
  </si>
  <si>
    <t>นายสมชาย  กันเหตุ</t>
  </si>
  <si>
    <t>ท2-ปจ.00251/35</t>
  </si>
  <si>
    <t xml:space="preserve">รถบรรทุกเฉพาะกิจคันหมายเลขทะเบียน 82-748 5ฉะเชิงเทรา ขับรถมาจากอำเภอบางปะกง มุ่งหน้าเข้าอำเภอเมืองฉะเชิงเทรา ถึงที่เกิดเหตุคนขับหยุดรถไม่ทันพุ่งชนรถที่จอดรอสัญญาณไฟ </t>
  </si>
  <si>
    <t>ทล. สาย 36 สี่แยกหนองบอน</t>
  </si>
  <si>
    <t>นิคมพัฒนา</t>
  </si>
  <si>
    <t>30-0674 รย</t>
  </si>
  <si>
    <t>2 ปี10 เดือน9 วัน</t>
  </si>
  <si>
    <t>นางรุจิรา ปาทาน</t>
  </si>
  <si>
    <t>รย.8/2557</t>
  </si>
  <si>
    <t>รถบรรทุกส่วนบุคคล คันหมายเลขทะเบียน 81-6313 ฉะเชิงเทรา ซึ่งบรรทุกขยะมาเต็มคันรถ ซึ่งมุ่งหน้ามาจากจังหวัดชลบุรี เพื่อจะไปอำเภอนิคมพัฒนา จังหวัดระยอง และขับมาด้วยความเร็ว เมื่อมาถึงบริเวณสี่แยกหนองบอน รถบรรทุกได้เลี้ยวซ้าย แต่รถเกิดเสียหลักไถลชนรถซึ่งจอดติดไฟแดงอยู่ 6 คัน จึงเป็นเหตุให้เกิดอุบัติเหตุในครั้งนี้</t>
  </si>
  <si>
    <t>08.05 น.</t>
  </si>
  <si>
    <t>ทล.3063 กม.ที่ 2</t>
  </si>
  <si>
    <t>คลองสะแก</t>
  </si>
  <si>
    <t>30-1528 อย</t>
  </si>
  <si>
    <t>9 ปี10 เดือน11 วัน</t>
  </si>
  <si>
    <t>ห้างหุ้นส่วนจำกัด ชัยยศทรานสปอร์ต</t>
  </si>
  <si>
    <t>นายศุภสิทธิ์ เนตรทอง</t>
  </si>
  <si>
    <t>ท2-00391/59</t>
  </si>
  <si>
    <t>รถบัสรับส่งพนักงานคันหมายเลขทะเบียน 30-1528 พระนครศรีอยุธยา รับพนักงานมาจากบริษัทมินิแบบางปะอิน จำนวน 20 คน เพื่อไปส่งที่อำเภอบ้านหมอ จ.สระบุรี เมื่อมาถึงที่เกิดเหตุ ได้มีรถบรรทุกคันหมายเลขทะเบียน 70-6543 นครสวรรค์(แม่) และคันหมายเลขทะเบียน 70-6544 นครสวรรค์(พ่วง) บรรทุกปุ๋ยจากโรงงานฝั่งตรงข้ามเพื่อข้ามไปท่าเรือตัดหน้ารถบัสรับส่งพนักงาน เป็นเหตุให้มีผู้บาดเจ็บจำนวน 6 ราย เป็นชาย 1 ราย(พนักงานขับรถบัส) เป็นหญิง 5 ราย (พนักงานที่โดยสารมาบนรถบัส)</t>
  </si>
  <si>
    <t>ทล 32 กม.ที่ 132+450</t>
  </si>
  <si>
    <t>เสือโฮก</t>
  </si>
  <si>
    <t>30-0509 สค</t>
  </si>
  <si>
    <t>5 ปี11 เดือน4 วัน</t>
  </si>
  <si>
    <t>บริษัท มิตรภาพ กรุ๊ปทัวร์ จำกัด</t>
  </si>
  <si>
    <t>สค.34/2559</t>
  </si>
  <si>
    <t>นายชุมพร  ภูวิชัย</t>
  </si>
  <si>
    <t>รถตู้โดยสารเช่าเหมา คันหมายเลขทะเบียน 30-0509 สมุทรสาคร ชนท้ายรถยนต์ส่วนบุคคล คันหมายเลขทะเบียน กง 7812 ชัยนาท และรถจักรยานยนต์  หมายเลขทะเบียน  คกษ 496 นครสวรรค์</t>
  </si>
  <si>
    <t>23.00 น.</t>
  </si>
  <si>
    <t>ทล.1 (ขาขึ้น)</t>
  </si>
  <si>
    <t>10-7048 ชม</t>
  </si>
  <si>
    <t>กรุงเทพฯ-เชียงใหม่</t>
  </si>
  <si>
    <t>0 ปี11 เดือน19 วัน</t>
  </si>
  <si>
    <t>บขส./บริษัท ศรีทะวงศ์ จำกัด/นายนิพนธ์  ศรีทะวงศ์</t>
  </si>
  <si>
    <t>กท. 11/2560</t>
  </si>
  <si>
    <t>นายณรงค์วิทย์  วิทยากูล</t>
  </si>
  <si>
    <t>ท2-กท 03013/53</t>
  </si>
  <si>
    <t>รถโดยสารประจำทางคันหมายเลขทะเบียน 10-7048 ชม เดินทางออกจาก กทม.เพื่อส่งผู้โดยสารปรายทางจังหวัดเชียงใหม่ เมื่อถึงจุดเกิดเหตุรถเกิดเสียหลักลงข่้างทางทำให้มีผู้ได้รับบาทเจ็บ</t>
  </si>
  <si>
    <t>ทล.120 กม.38+600</t>
  </si>
  <si>
    <t>วังเหนือ</t>
  </si>
  <si>
    <t>10-3587 ชม</t>
  </si>
  <si>
    <t>เชียงใหม่-พะเยา</t>
  </si>
  <si>
    <t>6 ปี9 เดือน4 วัน</t>
  </si>
  <si>
    <t>บจก.ไทยพัฒนกิจขนส่ง</t>
  </si>
  <si>
    <t>กท.69/2559</t>
  </si>
  <si>
    <t>วัฒนากร ก้อนแก้ว</t>
  </si>
  <si>
    <t>ท2-3ชม00206/56</t>
  </si>
  <si>
    <t xml:space="preserve">รถโดยสารประจำทาง 10-3587 เชียงใหม่่ เมื่อมาจุดเกิดเหตุเป็นทางแยก รถกระบะบรรทุกออกจากทางแยกตัดหน้ารถโดยสารในระยะกระชั้นชิด </t>
  </si>
  <si>
    <t>ทล. 103 กม.ที่ 45-46</t>
  </si>
  <si>
    <t>แม่ตีบ</t>
  </si>
  <si>
    <t>30-3760 ชม</t>
  </si>
  <si>
    <t>0 ปี11 เดือน27 วัน</t>
  </si>
  <si>
    <t>บจก.นิวเชียงใหม่ ทราเวล</t>
  </si>
  <si>
    <t>ชม.58/2557</t>
  </si>
  <si>
    <t>ธีระวัฒน์ สมกอง</t>
  </si>
  <si>
    <t>ท2-ชม00124/59</t>
  </si>
  <si>
    <t>28.ฝนตกถนนลื่น</t>
  </si>
  <si>
    <t xml:space="preserve">รถโดยสารไม่ประจำทางรับนักท่องเที่ยวเดินทางจากจังหวัดสุโขทัย มุ่งหน้า จังหวัดเชียงราย เมื่อถึงที่เกิดเหตุซึ่งมีฝนตก และถนนลื่นไม่สามารถควบคุมการทรงตัวของรถได้จึงตกลงไหล่ทาง </t>
  </si>
  <si>
    <t>04.20 น.</t>
  </si>
  <si>
    <t>ทล 3242 (ถ.เอกชัย)</t>
  </si>
  <si>
    <t>โคกขาม</t>
  </si>
  <si>
    <t>11-7174 กท</t>
  </si>
  <si>
    <t>28 ปี10 เดือน9 วัน</t>
  </si>
  <si>
    <t>ขสมก./บ.ต.มานิตย์ การเดินรถ จก.</t>
  </si>
  <si>
    <t>กท 9/2556</t>
  </si>
  <si>
    <t>นายไกรณลิตร ไข่ชัยภูมิ</t>
  </si>
  <si>
    <t>ท2-สค02051/55</t>
  </si>
  <si>
    <t>รถโดยสารประจำทางปรับอากาศสายปอ. 68 ขับรถมาตามเส้นทางด้วยความเร็วปกติ เมือถึงจุดเกิดเหตุมีรถจักรยานยนต์ 3 คัน ขับออกมาจากศาลเจ้าพ่อหลักเมืองเพื่อมุ่งหน้ากลับที่พักเมื่อถึงที่เกิดเหตุ ผู้ตายได้รับแซงหน้าเพื่อนๆ ด้วยความเร็วสูงพุ่งชนเข้าที่ท้ายรถโดยสารประจำทางปรับอากาศ เสียชีวิตทันที่ ณ จุดเกิดเหตุ</t>
  </si>
  <si>
    <t>04.25 น.</t>
  </si>
  <si>
    <t>ทล.323 กม.ที่ 51+800</t>
  </si>
  <si>
    <t>33-1097 กท</t>
  </si>
  <si>
    <t>2 ปี9 เดือน20 วัน</t>
  </si>
  <si>
    <t>นายธนุวัติ แช่มชื่น</t>
  </si>
  <si>
    <t>กท 1227/2558</t>
  </si>
  <si>
    <t xml:space="preserve">นายสังวร  ล่องทอง </t>
  </si>
  <si>
    <t>ท2- กท.78/42</t>
  </si>
  <si>
    <t>รถตู้เช่าเหมา หมายเลขทะเบียน 33-1097 กรุงเทพฯ เมื่อมาถึงจุดเกิดเหตุชนท้ายรถปิคอัพ หมายเลขทะเบียน บบ-3430 กาญจนบุรี และผู้ขับขี่ทั้งสองคันได้ลงมาเจรจากัน ในระหว่างนั้นมีรถปิคอัพ หมายเลขทะเบียน ฒย-5274 กรุงเทพฯ ขับมาชนท้ายรถตู้เช่าเหมาซ้ำ  ส่งผลให้ผู้ขับรถตู้เช่าเหมาเสียชีวิตในที่เกิดเหตุ และจากการตรวจสอบความเร็วของรถตู้เช่าเหมาก่อนเกิดเหตุจากระบบ GPS อยู่ที่ 84 กม./ชม.</t>
  </si>
  <si>
    <t>11.54 น.</t>
  </si>
  <si>
    <t>ทล.4015 กม.ที่ 3</t>
  </si>
  <si>
    <t>ท่างิ้ว</t>
  </si>
  <si>
    <t>10-3747 นศ</t>
  </si>
  <si>
    <t>นครศรีธรรมราช-บ้านส้อง-ภูเก็ต</t>
  </si>
  <si>
    <t>8 ปี11 เดือน28 วัน</t>
  </si>
  <si>
    <t>บริษัท 739 ขนส่ง จำกัด/นายบรรจบ จันทร์เมือง</t>
  </si>
  <si>
    <t>กท.73/2560</t>
  </si>
  <si>
    <t>นายเลื่อน  ทองแกมนาค</t>
  </si>
  <si>
    <t>ท2-นศ00471/59</t>
  </si>
  <si>
    <t>รถตู้โดยสารประจำทาง คันหมายเลขทะเบียน 10-3747 นศ. สายนครศรีธรรมราช - ภูเก็ต หมายเลขข้างรถ 739-15 มาจากจังหวัดภูเก็ตมุ่งหน้าตัวเมืองนครศรีธรรมราช ถึงที่เกิดเหตุได้ชนท้ายรถยนต์นั่งส่วนบุคคลไม่เกิน 7 คน คันหมายเลขทะเบียน กพ-9586 นศ. ซึ่งได้จอดอยู่หน้าบ้าน เป็นเหตุให้มีผู้ได้รับบาดจเ็บ จำนวน 6 ราย และนำตัวส่งโรงพยาบาลมหาราชเรียบร้อยแล้ว ความเร็วที่ตรวจสอบจากระบบ GPS ความเร็วสุดท้ายก่อนเกิดอุบัติเหตุ 84 กม./ชม.</t>
  </si>
  <si>
    <t>ถนนเอเชีย</t>
  </si>
  <si>
    <t>บางเหรียง</t>
  </si>
  <si>
    <t>ควนเนียง</t>
  </si>
  <si>
    <t>10-5577 สข</t>
  </si>
  <si>
    <t>หาดใหญ่-พัทลุง-นครศรีธรรมราช</t>
  </si>
  <si>
    <t>5 ปี9 เดือน11 วัน</t>
  </si>
  <si>
    <t>บขส./น.ส.กัลยา รัตนโสม</t>
  </si>
  <si>
    <t>กท.31/2559</t>
  </si>
  <si>
    <t>นายธเนตร สุวรรณลิโก</t>
  </si>
  <si>
    <t>ท2-นศ00415/59</t>
  </si>
  <si>
    <t>รถตู้โดยสารประจำทาง คันหมายเลขทะเบียน 10-5577 สงขลา  สายที่ 740 เส้นทาง หาดใหญ่ – พัทลุง – นครศรีธรรมราช ออกจากสถานีขนส่งผู้โดยสาร แห่งที่ 2 (ตลาดเกษตร) อ.หาดใหญ่ จ.สงขลา มุ่งหน้าไปยัง จ.นครศรีธรรมราช เมื่อมาถึงที่เกิดเหตุ รถเสียหลักพุ่งชนต้นไม้ที่เกาะกลาง ทำให้ผู้ขับรถและผู้โดยสารได้รับบาดเจ็บ และจากการตรวจสอบที่เกิดเหตุ เจ้าหน้าที่ตำรวจสันนิษฐานว่าน่าจะเกิดจากอาการคนขับหลับใน</t>
  </si>
  <si>
    <t>12.41 น.</t>
  </si>
  <si>
    <t>ทล.35</t>
  </si>
  <si>
    <t>ท่าทราย</t>
  </si>
  <si>
    <t>10-0768 สค</t>
  </si>
  <si>
    <t>สมุทรสาคร-บ้านบ่อ</t>
  </si>
  <si>
    <t>26 ปี9 เดือน7 วัน</t>
  </si>
  <si>
    <t>บริษัท บ้านบ่อสามัคคี จำกัด/นายแพน รักษา</t>
  </si>
  <si>
    <t>สค. 3/2557</t>
  </si>
  <si>
    <t xml:space="preserve">นายแพน รักษา  </t>
  </si>
  <si>
    <t xml:space="preserve">ท2-สค00461/45 </t>
  </si>
  <si>
    <t>รถโดยสารประจำทาง (สองแถว) หมายเลขทะเบียน 10-0768 สมุทรสาคร เมื่อถึงจุดเกิดเหตุได้เปลี่ยนช่องจราจรแล้วมีบรรทุก หมายเลขทะเบียน 50-9904 กรุงเทพ มาชนท้ายรถจนไถลไปชนกับเสาไฟฟ้าข้างทาง</t>
  </si>
  <si>
    <t>ทล.</t>
  </si>
  <si>
    <t>ชากโดน</t>
  </si>
  <si>
    <t>แกลง</t>
  </si>
  <si>
    <t>16-0450 กท </t>
  </si>
  <si>
    <t>กรุงเทพฯ-บ้านค่าย-บ้านแหลมแม่พิมพ์</t>
  </si>
  <si>
    <t>0 ปี9 เดือน22 วัน</t>
  </si>
  <si>
    <t>บขส./นางรฐา อภิรักษอัตรา</t>
  </si>
  <si>
    <t>กท.9/2560</t>
  </si>
  <si>
    <t>นายวิษณุ กลิ่นขจร</t>
  </si>
  <si>
    <t>ท2-1รย73/2555</t>
  </si>
  <si>
    <t>31.ประมาทร่วม</t>
  </si>
  <si>
    <t>รถคันหมายเลขทะเบียน ขข 1645 ระยอง กำลังมุ่งหน้าไปแหลมแม่พิมพ์ และรถตู้โดยสารประจำทางคันหมายเลขทะเบียน 16-0450 กรุงเทพมหานคร จะไปส่งผู้โดยสารที่อำเภอแกลง เมื่อมาถึงสถานที่เกิดเหตุถนนเป็นทางโค้งและเป็นทางรถสวนทางกัน รถทั้งสองคันเสียหลักและเฉี่ยวชนกันบริเวณด้านหน้ารถ จึงเป็นเหตุให้เกิดอุบัติเห่ตุในครั้งนี้</t>
  </si>
  <si>
    <t>กม.ที่ 60+000(0023)</t>
  </si>
  <si>
    <t>แก่งเลิงจาน </t>
  </si>
  <si>
    <t>10-6954 ขก</t>
  </si>
  <si>
    <t>กรุงเทพฯ-มุกดาหาร</t>
  </si>
  <si>
    <t>10 ปี11 เดือน22 วัน</t>
  </si>
  <si>
    <t>บขส./บ.นครชัยแอร์ จก.</t>
  </si>
  <si>
    <t>กท.12/2558</t>
  </si>
  <si>
    <t>นายธนาตย์ ปัททุม</t>
  </si>
  <si>
    <t>ท4-มห.70/60</t>
  </si>
  <si>
    <t>รถบรรทุกท้ายลาด หมายเลขทเบียน 82-1259 มหาสารคาม ได้บรรทุุกรถแม็คโฮออกจาปั้มน้ำมัน ปตท.แก่งเลิงจาน โดยได้ขับข้ามเลนไปทางขวาทันที รถโดยสารประจำทาง หมายเลขทะเบียน 10-6954 ขอนแก่น ขับมาถึงจุดเกิดเหตุไม่สามารถหยุดรถได้ทัน จึงชนกับรถบรรทุก ตัวรถแม็คโฮกระแทกกับตัวรถโดยสาร เป็นเหตุให้มีผู้ได้รับบาดเจ็บหลายราย</t>
  </si>
  <si>
    <t>นครราชสีมา </t>
  </si>
  <si>
    <t>มิตรภาพ กม.ที่ 102-103</t>
  </si>
  <si>
    <t>มิตรภาพ </t>
  </si>
  <si>
    <t>15-9663 กท </t>
  </si>
  <si>
    <t>กรุงเทพฯ-จักราช-บุรีรัมย์</t>
  </si>
  <si>
    <t>2 ปี11 เดือน21 วัน</t>
  </si>
  <si>
    <t>บขส./นายสมเดช ปุกแก้ว</t>
  </si>
  <si>
    <t>กท.68/2559</t>
  </si>
  <si>
    <t xml:space="preserve">นายสมเดช ปุกแก้ว </t>
  </si>
  <si>
    <t>ท2-4นม.415/59</t>
  </si>
  <si>
    <t xml:space="preserve"> รถปิกอัพกระบะบรรทุก หมายเลขทะเบียน ผข - 2291 นครสวรรค์ ขับอยู่ในช่องทางเดินรถด้านขวาขาเข้ากรุงเทพฯ มาถึงจุดเกิดเหตุรถเสียหลักข้ามเกาะกลางมาชนกับรถตู้โดยสารซึ่งเดินทางมาจากกรุงเทพฯ เพื่อดินทางไปอำเภอจักราช </t>
  </si>
  <si>
    <t>ถ.ศุขประยูร</t>
  </si>
  <si>
    <t>10-8629 ขก</t>
  </si>
  <si>
    <t>นครพนม-ระยอง</t>
  </si>
  <si>
    <t>1 ปี9 เดือน17 วัน</t>
  </si>
  <si>
    <t>บขส./บริษัท ขอนแก่น ชาญเทรดดิ้ง จำกัด</t>
  </si>
  <si>
    <t>นายพงษ์พัฒน์  ภูผาพลอย</t>
  </si>
  <si>
    <t>ท4-กส.24/2560</t>
  </si>
  <si>
    <t>20.ระบบเบรกชำรุด</t>
  </si>
  <si>
    <t>รถโดยสารประจำทาง หมายเลขทะเบียน 10-8629 ขอนแก่น หมวด 3 สาย 827 นครพนม-ระยอง รับผู้โดยสารประมาณ 20 คน เดินทางออกจาก จ.นครพนม มุ่งหน้า จ.ระยอง  เมื่อมาถึงจุดเกิดเหตุพนักงานขับรถให้การว่าระบบเบรกมีปัญหาไม่สามารถหยุดรถได้  ทำให้เฉี่ยวชนรถที่อยู่ด้านหน้า ได้แก่ รถจักรยานยนต์ หมายเลขทะเบียน จทย-971 ชลบุรี, ขพร-257 ชลบุรี, งกก-874 ชลบุรี และรถตู้ หมายเลขทะเบียน ฮม-9151 กรุงเทพฯ และรถได้ไถลมาจนถึงทางร่วมทางแยกเฉลิมไทย ข้ามฝั่งไปชนกับรถตู้โดยสารประจำทาง (รถเปล่าไม่อยู่ในขณะทำการขนส่ง) หมายเลขทะเบียน 10-3056 ระยอง และจากการตรวจสอบความเร็วก่อนเกิดเหตุของรถโดยสารจากระบบ GPS อยู่ที่ 76 กม./ชม. ทำให้มีผู้ได้รับบาดเจ็บและเสียชีวิต</t>
  </si>
  <si>
    <t>10-3056 รย</t>
  </si>
  <si>
    <t>กรุงเทพฯ-ระยอง</t>
  </si>
  <si>
    <t>5 ปี10 เดือน27 วัน</t>
  </si>
  <si>
    <t>บขส./นายปานเทพ วิเศษสุวรรณ</t>
  </si>
  <si>
    <t>กท.10/2559</t>
  </si>
  <si>
    <t>นายสมบุญ  สุดอุดม</t>
  </si>
  <si>
    <t>ท2-รย.420/55</t>
  </si>
  <si>
    <t>09.30 น.</t>
  </si>
  <si>
    <t>หนองตำลึง</t>
  </si>
  <si>
    <t>พานทอง</t>
  </si>
  <si>
    <t>30-3427 ชบ</t>
  </si>
  <si>
    <t>1 ปี11 เดือน9 วัน</t>
  </si>
  <si>
    <t>บริษัท เพ็ญธนา ทรานสปอร์ต จำกัด</t>
  </si>
  <si>
    <t>ชบ.173/2558</t>
  </si>
  <si>
    <t>นายสุรเชษฐ์  สุจริต</t>
  </si>
  <si>
    <t>ท2-ชบ.271/2559</t>
  </si>
  <si>
    <t>32.รถอีกคันกระเด็นมาถูกโดยบังเอิญ</t>
  </si>
  <si>
    <t xml:space="preserve">รถบัสโดยสารรับจ้างไม่ประจำทาง จอดรอรับนักศึกษา ของวิทยาลัยฯ อี.เทค ซึ่งทางวิทยาลัยจ้างเหมาเดินทางไปทำกิจกรรมของนักศึกษา ขณะเกิดเหตุรถบัสโดยสารจอดอยู่บริเวณป้ายหยุดรถ หน้าวิทยาลัยฯ เกิดมีรถจักรยานยนต์ วิ่งตามหลังรถบรรทุกมาในช่องทางด้านขวา แล้วรถจักรยานยนต์เกิดเสียหลักเฉี่ยวท้ายรถบรรทุก จนรถล้มลงและไถลเข้ามาบริเวรณใต้ท้องรถบัสที่จอดอยู่ เป็ยเหตุให้ผู้ขับขี่จักยานยนต์ </t>
  </si>
  <si>
    <t>กม.ที่ 138+100</t>
  </si>
  <si>
    <t>ขุนโขลน</t>
  </si>
  <si>
    <t>พระพุทธบาท</t>
  </si>
  <si>
    <t>10-2755 ลบ</t>
  </si>
  <si>
    <t>กรุงเทพฯ-ลพบุรี</t>
  </si>
  <si>
    <t>3 ปี11 เดือน28 วัน</t>
  </si>
  <si>
    <t>กท.35/2559</t>
  </si>
  <si>
    <t>นายไชยวิรัตน์ พุทธรักษา</t>
  </si>
  <si>
    <t>ท2-สบ.869/59</t>
  </si>
  <si>
    <t>รถตู้โดยสารหมายเลขทะเบียน 10-2755 ลบ วิ่งออกจากลพบุรี มุ่งหน้าเข้ากรุงเทพฯ เมื่อถึงจุดเกิดเหตุได้ชนท้ายรถบรรทุกหมายเลขทะเบียน 83-3250 สบ ซึ่งวิ่งอยู่เลนกลาง ทำให้มีผู้ได้รับบาดเจ็บ</t>
  </si>
  <si>
    <t>06.40 น.</t>
  </si>
  <si>
    <t>สนามชัยเขต-บางพะเนียง</t>
  </si>
  <si>
    <t>คู้ยายหมี</t>
  </si>
  <si>
    <t>สนามชัยเขต</t>
  </si>
  <si>
    <t>30 - 2190 ฉช</t>
  </si>
  <si>
    <t>0 ปี10 เดือน16 วัน</t>
  </si>
  <si>
    <t>บริษัท ตรงเฮงดี</t>
  </si>
  <si>
    <t>ฉช.58/2559</t>
  </si>
  <si>
    <t xml:space="preserve">นายอาณาจักร แสวงเชิดพงษ์ </t>
  </si>
  <si>
    <t>ท2-1ฉช.00293/58</t>
  </si>
  <si>
    <t>รถจักรยานยนต์ขับรถด้วยความเร็ว ทำให้รถหลุดโค้งกระเด็นไปชนรถตู้โดยสารไม่ประจำทาง คันหมายเลขทะเบียน 30-2190 ฉะเชิงเทรา</t>
  </si>
  <si>
    <t>ทล.201 (ชัยภูมิ-สีคิ้ว) กม.ที่ 77-78</t>
  </si>
  <si>
    <t>10-2609 ชย</t>
  </si>
  <si>
    <t>ม4(ข) พิเศษ</t>
  </si>
  <si>
    <t>กรุงเทพฯ-ชัยภูมิ</t>
  </si>
  <si>
    <t>บขส./บริษัท ซันบัส จำกัด</t>
  </si>
  <si>
    <t>2 ปี11 เดือน9 วัน</t>
  </si>
  <si>
    <t>กท 27/2559</t>
  </si>
  <si>
    <t>นายโพธิ์ชัย  สินธุจริวัตร</t>
  </si>
  <si>
    <t>ท2-ชย. 00097/55</t>
  </si>
  <si>
    <t>รถโดยสารประจำทาง หมายเลขทะเบียน 10-2609 ชัยภูมิ เส้นทาง 28 กรุงเทพ-ชัยภูมิ ได้รับผู้โดยสารออกเดินทางจากกรุงเทพมหานคร มุ่งหน้ามายังจังหวัดชัยภูมิ เมื่อมาถึงจุดเกิดเหตุสภาพถนนเปียกลื่นหลังฝนตก มีรถปิคอัพไม่ทราบหมายเลขทะเบียนขับตัดหน้าในระยะกระชั้นชิด จึงได้หักหลบรถจึงได้เสียหลักไถลลงข้างทาง ซึ่งจากการตรวจสอบความเร็วก่อนเกิดเหตุจากระบบ GPS อยู่ที่ 78 กม./ชม.</t>
  </si>
  <si>
    <t>22.15 น.</t>
  </si>
  <si>
    <t>ถ.สีคิ้ว-ชัยภูมิ</t>
  </si>
  <si>
    <t>ตะเคียน</t>
  </si>
  <si>
    <t>ด่านขุนทด</t>
  </si>
  <si>
    <t>15-8175 กท</t>
  </si>
  <si>
    <t>2 ปี9 เดือน4 วัน</t>
  </si>
  <si>
    <t>บขส./นส.เกษณี เสามั่น</t>
  </si>
  <si>
    <t>กท.27/59</t>
  </si>
  <si>
    <t>นายสิทธิพล ชัยมงคล</t>
  </si>
  <si>
    <t>ท3นม.100083/58</t>
  </si>
  <si>
    <t xml:space="preserve"> คนขับรถตู้โดยสารประจำทาง หมายเลขทะเบียน 15-8175 กรุงเทพมหานคร สายกรุงเทพฯ-ด่านขุนทด  ขับจากกรุงเทพมหานครมุ่งหน้ามา อ.ด่านขุนทด จ.นครราชสีมา ชนท้ายรถบรรทุกส่วนบุคคล หมายเลขทะเบียน 82-5933 ชัยภูมิ ทำให้คนขับรถตู้โดยสารประจำทางบาดเจ็บสาหัสและได้นำตัวส่งโรงพยาบาลด่านขุนทด และเสียชีวิตที่โรงพยาบาล รถตู้คันดังกล่าวเป็นรถตีเปล่าไม่มีผู้โดยสาร แต่มีผู้ติดตามที่นั่งมาพร้อมคนขับเป็นผู้หญิง 1 ราย ได้รับบาดเจ็บเล็กน้อย</t>
  </si>
  <si>
    <t>05.30 น.</t>
  </si>
  <si>
    <t>คลองสาม</t>
  </si>
  <si>
    <t>30 - 2019 อย</t>
  </si>
  <si>
    <t>7 ปี10 เดือน13 วัน</t>
  </si>
  <si>
    <t>บริษัท มิราเคิล ทัวร์บัส จำกัด</t>
  </si>
  <si>
    <t>อย 93/2558</t>
  </si>
  <si>
    <t>นายสุรินทร์ พ่วงเพ็ง</t>
  </si>
  <si>
    <t>ท3-1พล 00090/59</t>
  </si>
  <si>
    <t>รถบัสคันหมายเลขทะเบียน 30 – 2019 อย. โดยมีนายสุริทร์ พ่วงเพ็ง ผู้ขับรถ ขับรถมาจากถนนรังสิต-นครนายก เข้าถนนเลียบคลองสาม เมื่อถึงจุดเกิดเหตุ ได้มีคนเดินข้ามถนนโดยหยุดอยู่ระหว่างกลางถนนเพื่อรอข้ามไปอีกฝั่งหนึ่ง แต่ผู้ขับรถบัสมองไม่เห็นจึงได้เฉี่ยวชนจนล้ม เป็นจังหวะเดียวกับที่รถบัสคันหมายเลขทะเบียน 30 – 2048 ปท. โดยมีนายประสาน เนียมบุญเจือ ขับรถสวนมาพอดี จึงได้ทับร่างผู้ที่รอข้ามถนน เป็นเหตุให้ผู้เดินข้ามถนนเสียชีวิต จำนวน 1 ราย</t>
  </si>
  <si>
    <t>30 - 2048 ปท</t>
  </si>
  <si>
    <t>1 ปี9 เดือน4 วัน</t>
  </si>
  <si>
    <t>บริษัท พีเอ็นเอส เซอร์วิส กรุ๊ป จำกัด </t>
  </si>
  <si>
    <t>ปท 120/2558</t>
  </si>
  <si>
    <t>นายประสาน เนียมบุญเจือ</t>
  </si>
  <si>
    <t>ท4-1ปท 00066/56</t>
  </si>
  <si>
    <t>16.25 น.</t>
  </si>
  <si>
    <t>ทล 120 กม.ที่ 48-49</t>
  </si>
  <si>
    <t>10 - 3583 ชม</t>
  </si>
  <si>
    <t>เชียงใหม่-เชียงของ</t>
  </si>
  <si>
    <t>บ.ไทยพัฒนกิจขนส่ง/บ.ชัยพัฒนาขนส่งเชียงใหม่</t>
  </si>
  <si>
    <t>กท58/2555</t>
  </si>
  <si>
    <t>นายอภิวัฒน์ คงชนกมล</t>
  </si>
  <si>
    <t>ท4-ชร.00072/58</t>
  </si>
  <si>
    <t>รถโดยสารสาธารณะคันหมายเลขทะเบียน 10-3538 เชียงใหม่ ได้นำผู้โดยสาร จำนวน 16 คน เดินทางมาจากจังหวัดเชียงใหม่ มุ่งหน้าสู่จังหวัดพะเยา พอมาถึงที่เกิดเหตุ เป็นทางลงเขา รถวิ่งสวนทางกันได้ ในขณะที่พนักงานขับรถได้ขับมาตามทาง ได้มีรถกระบะคู่กรณีข้ามเลนมาชนด้านหน้า</t>
  </si>
  <si>
    <t>ยอดรวม</t>
  </si>
  <si>
    <t>รถ 30 10 40</t>
  </si>
  <si>
    <t>X</t>
  </si>
  <si>
    <t>Y</t>
  </si>
  <si>
    <t>15.40 น.</t>
  </si>
  <si>
    <t xml:space="preserve">ถ.บายพาสชะอำ-ปราณบุรี กม.2+800 </t>
  </si>
  <si>
    <t>40-0109 พบ</t>
  </si>
  <si>
    <t>3 ปี9 เดือน15 วัน</t>
  </si>
  <si>
    <t>สำนักงานคณะกรรมการการศึกษาพื้นฐาน (รร.ฤทธิยะวรรณาลัย)</t>
  </si>
  <si>
    <t>กท.ส 4/2548</t>
  </si>
  <si>
    <t>นายอำนวย  ศรีนันทร์</t>
  </si>
  <si>
    <t>รถนักเรียนโรงเรียนป่าเด็งวิทยา กลับจากแข่งกีฬาที่โรงเรียนคงคาราม เมื่อขับรถมาถึงที่เกิดเหตุมีฝนตกพื้นถนนลื่น ทำให้รถเสียหลักลงเกาะกลาง และพุ่งชนกับต้นไม้อย่างแรง ทำให้ครูและนักเรียนที่มากับรถโรงเรียนคันดังกล่าว ได้รับบาดเจ็บและเสียชีวิต</t>
  </si>
  <si>
    <t>06.50 น.</t>
  </si>
  <si>
    <t>น่าน</t>
  </si>
  <si>
    <t>แยกข่วงเมืองน่าน กม.ที่367+000(0101)</t>
  </si>
  <si>
    <t>ในเวียง</t>
  </si>
  <si>
    <t>นข-1866 นน</t>
  </si>
  <si>
    <t>16 ปี0 เดือน0 วัน</t>
  </si>
  <si>
    <t>นายสังวาล ยะหมื่น</t>
  </si>
  <si>
    <t>นางลำใย ยะหมื่น</t>
  </si>
  <si>
    <t>นน48006410</t>
  </si>
  <si>
    <t>นางลำใย ยะหมื่น ได้ขับรถตู้รับส่งนักเรียน ทะเบียน นข 1866 น่าน ซึ่งได้รับเด็กนักเรียนมาจากบ้านสะไมย์ ส่งตามโรงเรียนในเขตเทศบาล ใช้เส้นทางถนนสุริยพงษ์ขาเข้า เมื่อมาถึงแยกข่วงเมือง เป็นช่วงจังหวะสัญญาณไฟเขียวพอดี จึงวิ่งข้ามแยกและเลี้ยวซ้ายไปถนนมหายศ เพื่อไปส่งเด็กที่ รร.ซินจง ในระหว่างที่จะพ้นแยก มีรถเก๋งสีดำวิ่งมาจากเรือนจำพุ่งชนรถตู้ของตนอย่างแรงบริเวณท้ายรถ ซึ่งขณะนั้นมีนักเรียนนั่งอยู่บนรถจำนวน 9 คน จึงทำให้มีนักเรียนได้รับบาดเจ็บ</t>
  </si>
  <si>
    <t xml:space="preserve">สรุปอุบัติเหตุทางถนนที่เกิดกับรถสาธารณะรถโดยสาร (รถรับส่งนักเรียน) </t>
  </si>
  <si>
    <t>ประจำเดือน กันยายน 2560</t>
  </si>
  <si>
    <t>ประจำเดือน มิถุนายน 2560</t>
  </si>
  <si>
    <t>ประจำเดือน กรกฎาคม 2560</t>
  </si>
  <si>
    <t xml:space="preserve">สรุปอุบัติเหตุทางถนนที่เกิดกับรถสาธารณะรถโดยสาร (รถขนาดใหญ่/รถตู้โดยสาร หมวด 10/30) (พรบ.การขนส่งทางบก พ.ศ.2522) </t>
  </si>
  <si>
    <t xml:space="preserve">                                            ประจำเดือน ตุลาคม 2560</t>
  </si>
  <si>
    <t>07:55 น.</t>
  </si>
  <si>
    <t>อุบลราชธานี </t>
  </si>
  <si>
    <t>โพธิ์ไทร </t>
  </si>
  <si>
    <t>พิบูลมังสาหาร </t>
  </si>
  <si>
    <t>10-6381 อบ  </t>
  </si>
  <si>
    <t>อุบลฯ-ช่องเม็ก </t>
  </si>
  <si>
    <t>5 ปี10 เดือน2 วัน</t>
  </si>
  <si>
    <t>บ.สหการเดินรถอุบล จำกัด </t>
  </si>
  <si>
    <t>อบ.3/2557</t>
  </si>
  <si>
    <t xml:space="preserve">นายสันติสุข วันตุ้ม </t>
  </si>
  <si>
    <t>ท2-อบ00803/59</t>
  </si>
  <si>
    <t>นายสันติสุข วันตุ้ม พนักงานขับรถได้ขับรถยนต์โดยสารประจำทางหมายเลขทะเบียน 10-6381อุบลราชธานี รับผู้โดยสารจาก อ.พิบูลมังสาหาร มุ่งหน้า สถานีขนส่งผู้โดยสารเฉลิมพระเกียรติฯ จ.อุบลราชธานี ถึงที่เกิดเหตุ มีรถยนต์เก๋งฮอนด้าสีดำ หมายเลขทะเบียน กย-7915 อบ.โดยนายกิตติกร ช่วยรักษ์ เป็นผู้ขับขี่พุ่งข้ามเลนไปชนรถตู้โดยสารซึ่งวิ่งมาตามเส้นทางปกติจนมีผู้ได้รับบาดเจ็บ </t>
  </si>
  <si>
    <t>08:30 น</t>
  </si>
  <si>
    <t>กระบี่ </t>
  </si>
  <si>
    <t>4035 </t>
  </si>
  <si>
    <t>ปลายพระยา </t>
  </si>
  <si>
    <t>อ.ปลายพระยา </t>
  </si>
  <si>
    <t>30-8780 ภก  </t>
  </si>
  <si>
    <t>3 ปี11 เดือน12 วัน</t>
  </si>
  <si>
    <t>นางสาวช่อทิพย์ กุมารจันทร์  </t>
  </si>
  <si>
    <t>ภก609/2560</t>
  </si>
  <si>
    <t>นายมนตรี มณีนิล</t>
  </si>
  <si>
    <t>ท2-ภก609/2560</t>
  </si>
  <si>
    <t>ผู้ขับรถรับผู้โดยสารซึ่งเป็นญาติมาจากจังหวัดภูเก็ตเพื่อเดินทางไปจังหวัดสุราษฎร์ธานี ก่อนเกิดเหตุได้ขับแซงรถกระบะบรรทุกในเส้นทางปกติแต่รถเสียหลักไปลงข้างทาง ประกอบกับถนนเป็นเนินเล็กน้อย  </t>
  </si>
  <si>
    <t>17:30 น.</t>
  </si>
  <si>
    <t>สุพรรณบุรี </t>
  </si>
  <si>
    <t>ทางหลวงแผ่นดินหมายเลข 3365 กม.ที่22-23 </t>
  </si>
  <si>
    <t>หนองหญ้าไซ </t>
  </si>
  <si>
    <t>อ.หนองหญ้าไซ </t>
  </si>
  <si>
    <t>10-2519 สพ  </t>
  </si>
  <si>
    <t>กรุงเทพฯ - บางบัวทอง - สุพรรณบุรี </t>
  </si>
  <si>
    <t>4 ปี10 เดือน27 วัน</t>
  </si>
  <si>
    <t>บขส./นายมนูญ ขันทอง </t>
  </si>
  <si>
    <t>กท.7/2556</t>
  </si>
  <si>
    <t>นายพลวัฒน์ ส้มเสี้ยว</t>
  </si>
  <si>
    <t>ท3-ปจ00204/58</t>
  </si>
  <si>
    <t>ผู้ขับรถตู้โดยสารประจำทางคันหมายเลขทะเบียน 10-2519 สุพรรณบุรี สายที่ 69 (ต) กรุงเทพ-บางบัวทอง-ด่านช้าง เดินรถจากอำเภอหนองหญ้าไซ มุ่งหน้าไปอำเภอด่านช้าง เมื่อมาถึงสามแยกบ้านหนองโก ได้มีรถจักรยานยนต์คันหมายเลขทะเบียน 1กจ6983 สุพรรณบุรี ซึ่งมีผู้ขับรถและผู้นั่งซ้อนท้าย ออกมาจากแยกบ้านหนองโก ตัดหน้ารถตู้โดยสาร จึงถูกรถตู้โดยสารเฉี่ยวชนจนเสียชีวิตทั้ง 2 คนในที่เกิดเหตุ รายละเอียดอื่นอยู่ในระหว่างการสอบสวนของเจ้าหน้าที่ตำรวจ </t>
  </si>
  <si>
    <t>13:15 น. </t>
  </si>
  <si>
    <t>กาญจนบุรี </t>
  </si>
  <si>
    <t>19-20 </t>
  </si>
  <si>
    <t>ห้วยเขย่ง </t>
  </si>
  <si>
    <t>อ.ทองผาภูมิ </t>
  </si>
  <si>
    <t>10-1658 กจ  </t>
  </si>
  <si>
    <t>8280 </t>
  </si>
  <si>
    <t>ทองผาภูมิ - บ้านอีต่องช่วงทองผาภูมิ-บ้านไร่ </t>
  </si>
  <si>
    <t>23 ปี10 เดือน4 วัน</t>
  </si>
  <si>
    <t>สหกรณ์ บริการเดินรถทองผาภูมิ จำกัด  /นายพรไชย สีวัน </t>
  </si>
  <si>
    <t>กจ 3/2556</t>
  </si>
  <si>
    <t>นายพรไชย สีวัน</t>
  </si>
  <si>
    <t>ท2-00061/54</t>
  </si>
  <si>
    <t>รถโดยสารสาธารณะคันหมายเลข 10-1658 กจ.ได้นำผู้โดยสาร จำนวน 12 คน เดินทางจากตลาดอำเภอทองผาภูมิ มุ่งหน้าสู่ตำบลห้วยเขย่ง หมู่บ้านบ้านไร่ และได้มีรถยนต์กระบะบรรทุกคันหมายเลขทะเบียน ถณ-4593 กท.ขับตามหลัง พอถึงจุดเกิดเหตุ เป็นทางเดินรถสวนกันไม่มีไหล่ทางลักษณะลงและกำลังจะขึ้นเนิน รถยนต์กระบะบรรทุกคันดังกล่าวได้ขับแซงทางด้านขวาขึ้นมาและเป็นจังหวะที่มีรถบรรทุกได้วิ่งสวนทางลงมาพอดีทำให้คนขับรถกระบะแตะเบรค รถจึงเสียหลักหมุนไปชนกับรถโดยสารที่ตนกำลังแซงทำให้รถเสียหลักตกลงข้างทางทั้งสองฝ่าย </t>
  </si>
  <si>
    <t>22:20 น.</t>
  </si>
  <si>
    <t>ปทุมธานี </t>
  </si>
  <si>
    <t>เลียบคลอง 12</t>
  </si>
  <si>
    <t>บึงน้ำรักษ์ </t>
  </si>
  <si>
    <t>อ.ธัญบุรี </t>
  </si>
  <si>
    <t>15-2617 กท</t>
  </si>
  <si>
    <t>58 </t>
  </si>
  <si>
    <t>กรุงเทพฯ - นครนายก </t>
  </si>
  <si>
    <t>6 ปี9 เดือน6 วัน</t>
  </si>
  <si>
    <t>บขส./นายสุระทัด คำสัตย์ </t>
  </si>
  <si>
    <t>กท 56/2559</t>
  </si>
  <si>
    <t>นายวัลลภ ปุ่นหรั่ง</t>
  </si>
  <si>
    <t>ท2-นย 00804/58</t>
  </si>
  <si>
    <t>รถโดยสารประจำทางคันหมายเลขทะเบียน 15 – 2617 กท. ขับรถโดยนายวัลลภ ปุ่นหรั่ง ขับรถมาจากถนนรังสิต – นครนายกมุ่งหน้าอำเภอหนองเสือ(ถนนเลียบคลอง 12) ได้แซงรถคันหน้าเป็นจังหวะที่รถเลนสวนวิ่งมาพอดี จึงได้หักหลบไปชนรถจักรยานยนต์คันหมายเลข วมก – 195 กท. ขับโดยนายศิวกร ่บุญเพ็ชรัตน์ ที่ขับอยู่ด้านหน้ารถที่แซงมา เป็นเหตุให้ผู้ขับรถจักรยานยนต์เสียชีวิต และผู้ขับรถตู้โดยสารประจำทางได้รับบาดเจ็บ เหตุเกิดบริเวณถนนเลียบคลอง 12 เลขเทศบาลสนั่นรักษ์ ไปประมาณ 300 เมตร หมู่ที่ 2 ตำบลบึงน้ำรักษ์ อำเภอธัญบุรี จังหวัดปทุมธานี  </t>
  </si>
  <si>
    <t>05:00 น.</t>
  </si>
  <si>
    <t>ศรีสะเกษ </t>
  </si>
  <si>
    <t>ทล.2111 กม.33+100 </t>
  </si>
  <si>
    <t>กระหวัน </t>
  </si>
  <si>
    <t>อ.ขุนหาญ </t>
  </si>
  <si>
    <t>10-6614 นม</t>
  </si>
  <si>
    <t>กรุงเทพฯ - ราษีไศล </t>
  </si>
  <si>
    <t>11 ปี9 เดือน1 วัน</t>
  </si>
  <si>
    <t>บขส./บ.เชิดชัยมอเตอร์เซลส์ จก.</t>
  </si>
  <si>
    <t>กท.3/2556</t>
  </si>
  <si>
    <t xml:space="preserve">นายสมพร จำนงค์วงษ์ </t>
  </si>
  <si>
    <t>ท2-นม00501/60</t>
  </si>
  <si>
    <t>17.จอดในที่ห้ามจอด</t>
  </si>
  <si>
    <t>บริเวณที่เกิดเหตุอยู่ระหว่างก่อสร้างถนน เป็นช่วงขยายถนนจาก 2 ช่องจราจร เป็น 4 ช่องจราจร และถนนมืดไม่มีแสงสว่าง ผู้รับเหมาก่อสร้างถนน ได้ให้รถบรรทุกพ่วงทะเบียน 83-2625 และ 83-2626 อุบลราชธานี เข้ามาทำปฏิบัติงานโดยไม่มีการให้สัญญาณไฟ ทำให้รถโดยสารรถโดยสารหมายเลขทะเบียน 10-6614 นครราชสีมา เลขข้างรถ 945-11ชนท้ายรถบรรทุกคันดังกล่าว</t>
  </si>
  <si>
    <t>07:40 น.</t>
  </si>
  <si>
    <t>ทล.208 (40+450) ตอนหนองสะพัง-มหาสารคาม  </t>
  </si>
  <si>
    <t>แก้งแก </t>
  </si>
  <si>
    <t>อ.โกสุมพิสัย </t>
  </si>
  <si>
    <t>10-6541 อบ  </t>
  </si>
  <si>
    <t>มหาสารคาม - อุบลราชธานี </t>
  </si>
  <si>
    <t>4 ปี9 เดือน25 วัน</t>
  </si>
  <si>
    <t>บขส./บริษัท สงวนชัยอุบลเดินรถ จำกัด</t>
  </si>
  <si>
    <t>กท.67/2558</t>
  </si>
  <si>
    <t xml:space="preserve"> นายพล จูมนา</t>
  </si>
  <si>
    <t xml:space="preserve">1นม.00061/58 </t>
  </si>
  <si>
    <t>รถตู้โดยสารประจำทางเดินทางจาก อ.โกสุมพิสัย มุ่งหน้าไป จ.มหาสารคาม รถยนต์ปิคอัพ เดินทางจาก จ.มหาสารคาม มุ่งหน้าไป อ.โกสุมพิสัย ถึงที่เกิดเหตุซึ่งเป็นทางโค้งเข้าสู่ทางตรง และมีฝกตกถนนลื่น เป็นเหตุให้รถปิคอัพเสียหลักควบคุมรถไม่ได้ ข้ามเลน จึงเป็นเหตุให้รถตู้โดยสารที่วิ่งมาทางตรงพุ่งเข้าชนอย่างแรง</t>
  </si>
  <si>
    <t>12:50 น.</t>
  </si>
  <si>
    <t>ทล. 201 ชัยภูมิ - สีคิ้ว </t>
  </si>
  <si>
    <t>หนองนาแซง </t>
  </si>
  <si>
    <t>อ.เมือง </t>
  </si>
  <si>
    <t>10-2530 ชย  </t>
  </si>
  <si>
    <t>4 ปี9 เดือน13 วัน</t>
  </si>
  <si>
    <t xml:space="preserve">นายชลณทิตย์ หวลชัยภูมิ </t>
  </si>
  <si>
    <t>ชย. 00099/51</t>
  </si>
  <si>
    <t>นายชลณทิตย์ หวลชัยภูมิ อายุ 38 ปี เป็นพนักงานขับรถคันหมายเลขทะเบียนที่ 10-2530 ชัยภูมิ ได้ขับรถมาจากกรุงเทพมหานคร มุ่งหน้าสู่จังหวัดชัยภูมิ เมื่อมาถึง บริเวณหน้าห้างแมคโคร ชัยภูมิ จุดกลับรถขาเข้า จ.ชัยภูมิ ทางหลวงหมายเลข 201 หมู่ที่ 1 ต.หนองนาแซง อ.เมืองชัยภูมิ จ.ชัยภูมิ ได้มีรถเก๋ง และกระบะไม่ทราบหมายเลขทะเบียน กลับรถเพื่อที่จะเข้าเมืองชัยภูมิ และชะลอรถกลางถนนกะทันหัน ทำให้พนักงานขับรถโดยสารคันที่เกิดเหตุ จึงหักหลบกระทันหันประกอบกับระหว่างที่เกิดเหตุมีฝนตกถนนลื่น จึงทำให้รถโดยสารประจำทางเสียหลักลงข้างทาง ทำให้เกิดอุบัติเหตุดังกล่าวขึ้น</t>
  </si>
  <si>
    <t>19:29 น. </t>
  </si>
  <si>
    <t>น่าน </t>
  </si>
  <si>
    <t>ทางหลวงหมายเลข 1026 กม.ที่ 0+000 </t>
  </si>
  <si>
    <t>กลางเวียง </t>
  </si>
  <si>
    <t>อ.เวียงสา </t>
  </si>
  <si>
    <t>15-6079 กท  </t>
  </si>
  <si>
    <t>กรุงเทพฯ - น่าน- </t>
  </si>
  <si>
    <t>4 ปี9 เดือน19 วัน</t>
  </si>
  <si>
    <t>บขส./บริษัท ธนบุรีพาณิชย์โค้ช แอนด์ทรัค จำกัด</t>
  </si>
  <si>
    <t>กท.28/2553</t>
  </si>
  <si>
    <t>นายวิชาติ พรมมา</t>
  </si>
  <si>
    <t>ท2-นน.00039/30</t>
  </si>
  <si>
    <t>รถโดยสารประจำทางทะเบียน 15-6079 กทม. โดยมีนายวิชาติ พรมมา เป็นผู้ขับรถ จากสถานีขนส่งน่านมุ่งหน้าไปกรุงเทพมหานคร มีผู้โดยสารบนรถจำนวน 22 คน พอมาถึงจุดเกิดเหตุซึ่งเป็นทางร่วมทางแยก และเป็นจังหวะเดียวกับรถยนต์นั่งส่วนบุคคลไม่เกิน 7 คน คันหมายเลขทะเบียน กจ-4392 น่าน มีนายอนุกูล กุลนาวงค์ เป็นผู้ขับรถ ได้ขับฝ่าสัญญาณไฟจราจรออกมาจากแยกทางด้านซ้ายของรถโดยสาร ทำให้รถโดยสารชนเข้ากับรถยนต์คันดังกล่าว ทั้งนี้ไม่มีผู้โดยสารได้รับบาดเจ็บ และบริษัท ขนส่ง จำกัดได้นำรถโดยสารมาเปลี่ยนถ่ายผู้โดยสารภายหลังเกิดเหตุเรียบร้อยแล้ว</t>
  </si>
  <si>
    <t>18:30 น.</t>
  </si>
  <si>
    <t>สมุทรสาคร </t>
  </si>
  <si>
    <t>45+960  </t>
  </si>
  <si>
    <t>บางโทรัด </t>
  </si>
  <si>
    <t>32-6475 กท </t>
  </si>
  <si>
    <t>4 ปี10 เดือน3 วัน</t>
  </si>
  <si>
    <t>นายประเสริฐ รอดรักษา/นางสาว ปวริศา สุทธิ์วรชัย</t>
  </si>
  <si>
    <t>กท.119/2556</t>
  </si>
  <si>
    <t>สุทธิรักษ์ รอดรักษา</t>
  </si>
  <si>
    <t>ท2-กจ 00233/59</t>
  </si>
  <si>
    <t>รถบัสโดยสารไม่ประจำทางขับตามขบวนกันมาทั้งหมด 16 คัน พานักเรียนโรงเรียนวัดอมรญาติสมาคม จังหวัดราชบุรี กลับจากการไปทัศนศึกษาที่จังหวัดชลบุรีเพื่อเดินทางกลับบ้านจังหวัดราชบุรี เมื่อเดินทางมาถึงจุดเกิดเหตุ มีรถยนต์บรรทุกผักพลิกคว่ำบริเวณเชิงสะพาน ขบวนรถจึงหักหลบ รถ คันที่ 1-12 หักหลบพ้น แต่รถคันที่ 13 หักหลบไม่พ้น มีการเบรกกะทันหันทำให้รถที่ตามขบวนกันมา 3 คันสุดท้ายเบรกระยะกระชั้นชิด ควบคุมรถไม่ได้ทำให้ชนท้ายกัน</t>
  </si>
  <si>
    <t>30-0354 นฐ </t>
  </si>
  <si>
    <t>9 ปี11 เดือน21 วัน</t>
  </si>
  <si>
    <t xml:space="preserve"> นายอาคม แสงแจ้ง</t>
  </si>
  <si>
    <t>นฐ. 18/2560</t>
  </si>
  <si>
    <t>30-0317 นฐ </t>
  </si>
  <si>
    <t>10 ปี10 เดือน28 วัน</t>
  </si>
  <si>
    <t>นาย สิทธิเลิศ โบสิทธิพิเชฏฐ์</t>
  </si>
  <si>
    <t>นฐ.34/2556</t>
  </si>
  <si>
    <t>30-0533 นฐ  </t>
  </si>
  <si>
    <t>5 ปี11 เดือน19 วัน</t>
  </si>
  <si>
    <t>นายเฉลิมพันธ์ โบสิทธิพิเชฎฐ์</t>
  </si>
  <si>
    <t>นฐ.22/2560</t>
  </si>
  <si>
    <t>05:42 น.</t>
  </si>
  <si>
    <t>1 </t>
  </si>
  <si>
    <t>คลองหนึ่ง </t>
  </si>
  <si>
    <t>อ.คลองหลวง </t>
  </si>
  <si>
    <t>10-6386 ชม  </t>
  </si>
  <si>
    <t>กรุงเทพฯ - เชียงใหม่</t>
  </si>
  <si>
    <t>3 ปี5 เดือน29 วัน</t>
  </si>
  <si>
    <t>บขส./บริษัท ขอนแก่นชาญเทรดดิ้ง จำกัด</t>
  </si>
  <si>
    <t>กท 11/2560</t>
  </si>
  <si>
    <t>นายสมพร แก้วเรือง</t>
  </si>
  <si>
    <t>ท3-1พล 00115/59</t>
  </si>
  <si>
    <t>รถโดยสารประจำทาง หมายเลขทะเบียน 10 - 6386 เชียงใหม่ เส้นทาง 18 กรุงเทพ - เชียงใหม่ (ข) เป็นรถเปล่าไม่มีผู้โดยสาร เมื่อมาถึงจุดเกิดเหตุได้จอดรถข้างทางและผู้ขับรถได้ลงไปตรวจเช็กเครื่องยนต์ด้านท้ายรถ ในขณะนั้นได้มีรถบรรทุก (ลากจูง) หมายเลขทะเบียน 70 - 7783 สระบุรี และรถกึ่งพ่วง หมายเลขทะเบียน 70 - 7786 สระบุรี ขับมาชนท้ายรถโดยสาร</t>
  </si>
  <si>
    <t>14:30 น. </t>
  </si>
  <si>
    <t>หนองบัวลำภู </t>
  </si>
  <si>
    <t>นภ 4004 </t>
  </si>
  <si>
    <t>นาดี </t>
  </si>
  <si>
    <t>อ.สุวรรณคูหา </t>
  </si>
  <si>
    <t>10-1277 นภ  </t>
  </si>
  <si>
    <t>หนองบัวลำภู - สังคม</t>
  </si>
  <si>
    <t>6 ปี11 เดือน29 วัน</t>
  </si>
  <si>
    <t xml:space="preserve">บริษัท น้ำโสม-หนองบัวลำภูเดินรถ จำกัด /นายวิสันต์ ประทุมทอง </t>
  </si>
  <si>
    <t>กท 27/2557</t>
  </si>
  <si>
    <t>นายวิสันต์ ประทุมทอง</t>
  </si>
  <si>
    <t>ท2-00012/52</t>
  </si>
  <si>
    <t>รถโดยสารสองแถวทะเบียน 10-1277 นภ. ม.3 เส้นทางสาย 580 หนองบัวลำภู-สังคม บรรทุกผุ้โดยสาร จำนวน 9 คน จากจังหวัดหนองบัวลำภู ถึงจุดเกิดเหตุรถยนต์ทะเบียน กว 3179 เลยวิ่งมาจากบ้านโคก อ.สุวรรณคูหา จ.หนองบัวลำภูเสียหลักพุ่งข้ามเลนมาชนด้านขวาของรถโดยสาร ทำให้ผู้ขับรถโดสารและผู้โดยสารได้รับบาดเจ็บจำนวน 6 คน</t>
  </si>
  <si>
    <t>08:20 น.</t>
  </si>
  <si>
    <t>ถ.หนองกระสัง-บ้านกำปัง</t>
  </si>
  <si>
    <t>กำปัง </t>
  </si>
  <si>
    <t>อ.โนนไทย </t>
  </si>
  <si>
    <t>10-6602 นม  </t>
  </si>
  <si>
    <t>นครราชสีมา - โนนไทย</t>
  </si>
  <si>
    <t>11 ปี9 เดือน28 วัน</t>
  </si>
  <si>
    <t>บขส./ นายคมกฤษณ ปกสันเทียะ</t>
  </si>
  <si>
    <t> นม.15/2554</t>
  </si>
  <si>
    <t>นายคมกฤษณ ปกสันเทียะ</t>
  </si>
  <si>
    <t>ท2- นม.837/41</t>
  </si>
  <si>
    <t>คนขับรถโดยสารประจำทาง สายบ้านนา-นครราชสีมา หมายเลขทะเบียน 10-6602 นครราชสีมา ถูกเฉี่ยวชนได้รับความเสียหายที่ข้างประตูด้านขวาฝั่งคนขับ รถคู่กรณีเป็นรถบรรทุกส่วนบุคคล หมายเลขทะเบียน ผข 8798 นครราชสีมา จากข้อมูลของตำรวจ ผู้ขับขี่รถบรรทุกส่วนบุคคลหลับใน เป็นเหตุให้รถโดยสารประจำทางที่วิ่งอีกเลน ต้องหักหลบรถบรรทุกคันกล่าว</t>
  </si>
  <si>
    <t>18:31 น.</t>
  </si>
  <si>
    <t>สุราษฎร์ธานี </t>
  </si>
  <si>
    <t>401  </t>
  </si>
  <si>
    <t>ท่าอุแท </t>
  </si>
  <si>
    <t>อ.กาญจนดิษฐ์ </t>
  </si>
  <si>
    <t>14-0072 กท  </t>
  </si>
  <si>
    <t>กรุงเทพฯ-ปราณบุรี (ข)</t>
  </si>
  <si>
    <t>10 ปี9 เดือน 5วัน</t>
  </si>
  <si>
    <t>บขส./บริษัท นครศรีร่มเย็นทัวร์ จำกัด </t>
  </si>
  <si>
    <t>กท.6/2559</t>
  </si>
  <si>
    <t>นายทรงกรต ปะณะศรี</t>
  </si>
  <si>
    <t>ท2-นศ00573/59</t>
  </si>
  <si>
    <t>27.สภาพถนนชำรุด</t>
  </si>
  <si>
    <t>ข้อมูลเบื้องต้นในที่เกิดเหตุทราบว่า รถโดยสารประจำทาง คันหมายเลขทะเบียน 14 – 0072 กรุงเทพมหานคร มีนายทรงกรต ปะณะศรี เป็นผู้ขับรถ มีผู้โดยสารบนรถ จำนวน 35 คน บรรทุกผู้โดยสารจากกรุงเทพมหานคร ไปยังจังหวัดนครศรีธรรมราช เมื่อมาถึงที่เกิดเหตุ มีการก่อสร้างทำบล็อคระบายน้ำ ทำให้เกิดเสียหลักลื่นตกลงร่องกลางถนน มีผู้ได้รับบาดเจ็บเล็กน้อย 10 รายเป็น ผู้หญิง 6 ราย และ ผู้ชาย 4 ราย กู้ภัยนำตัวส่งโรงพยาบาลกาญจนดิษฐ์</t>
  </si>
  <si>
    <t>10 </t>
  </si>
  <si>
    <t>จอหอ </t>
  </si>
  <si>
    <t>30-0286 นค</t>
  </si>
  <si>
    <t>1 ปี5 เดือน20 วัน</t>
  </si>
  <si>
    <t>น.ส.ธัญรัตน์ สถิตรัชตสถาพร</t>
  </si>
  <si>
    <t>นค.13/59</t>
  </si>
  <si>
    <t xml:space="preserve">นายจักรกฤษ สถิตรัชตสถาพร </t>
  </si>
  <si>
    <t>ขก.710/30</t>
  </si>
  <si>
    <t>เกิดอุบัติเหตุรถโดยสารไม่ประจำทาง หมายเลขทะเบียน 30 - 0286 หนองคาย เฉี่ยวชนด้านข้างท้ายรถบรรทุกไม่ประจำทาง หมายเลขทะเบียน 70-1318 กาฬสินธ์ ซึ่งกำลังถอยรถหลังออกจากร้านปะยาง เป็นเหตุให้เสียหลักลงร่องกลางถนน</t>
  </si>
  <si>
    <t>ระยอง </t>
  </si>
  <si>
    <t>ถนนสุขุมวิท </t>
  </si>
  <si>
    <t>บ้านฉาง </t>
  </si>
  <si>
    <t>อ.บ้านฉาง </t>
  </si>
  <si>
    <t>30-3477 ชบ </t>
  </si>
  <si>
    <t>1 ปี11 เดือน10 วัน</t>
  </si>
  <si>
    <t>บริษัท ศรีราชา กรีนพ๊อย จำกัด</t>
  </si>
  <si>
    <t>ชบ 171/2560</t>
  </si>
  <si>
    <t xml:space="preserve">นายชัยณรงค์ สำแดงเดช </t>
  </si>
  <si>
    <t>ท2-พบ00006/2558</t>
  </si>
  <si>
    <t>รถโดยสารไม่ประจำทางรับส่งพนักงาน คันหมายเลขทะเบียน 30-3477 ชลบุรี ซึ่งรับพนักงานมาจากอำเภอปลวกแดง เพื่อจะไปส่งที่ระยอง เมื่อมาถึงสถานที่เกิดเหตุระบบเบรกขัดข้องชนรถที่จอดติดไฟแดงอยู่ 6 คัน จึงเป็นเหตุให้เกิดอุบัติเหตุในครั้งนี้</t>
  </si>
  <si>
    <t>30-3378 ชบ  </t>
  </si>
  <si>
    <t> 1 ปี11 เดือน18 วัน</t>
  </si>
  <si>
    <t>เชียงใหม่ </t>
  </si>
  <si>
    <t>สุเทพ </t>
  </si>
  <si>
    <t>30-4385 ชม  </t>
  </si>
  <si>
    <t xml:space="preserve">รถตู้โดยสารประจำทาง คันหมายเลขทะเบียน 10-1035 สตูล ขับรถออกจาก อ.หาดใหญ่ มุ่งหน้า อ.ปากบารา เมื่อมาถึงที่เกิดเหตุ มีรถเก๋ง คันหมายเลขทะเบียน ขก-1321 สงขลา ขับตัดหน้า (ออกจากทางโท) ทำให้รถตู้ที่ขับมาในทางตรงพุ่งชน เป็นเหตุให้มีผู้ได้รับบาดเจ็บในที่เกิดเหตุ จำนวน 4 ราย </t>
  </si>
  <si>
    <t>15:06 น.</t>
  </si>
  <si>
    <t>สงขลา </t>
  </si>
  <si>
    <t xml:space="preserve">ถ.เอเชีย-บางกล่ำ </t>
  </si>
  <si>
    <t>บางกล่ำ </t>
  </si>
  <si>
    <t>อ.บางกล่ำ </t>
  </si>
  <si>
    <t>10-1035 สต  </t>
  </si>
  <si>
    <t>11 ปี1 เดือน18 วัน</t>
  </si>
  <si>
    <t>บริษัท สตูลขนส่ง (2513) จำกัด </t>
  </si>
  <si>
    <t>กท 81/2555</t>
  </si>
  <si>
    <t xml:space="preserve">นายดลเลาะ หลีอาหมัด </t>
  </si>
  <si>
    <t>ท2-1สต00146/52</t>
  </si>
  <si>
    <t>ชลบุรี </t>
  </si>
  <si>
    <t>ถ.สุขุมวิท</t>
  </si>
  <si>
    <t>บ้านสวน </t>
  </si>
  <si>
    <t>10-3068 รย  </t>
  </si>
  <si>
    <t>กรุงเทพฯ-ระยอง </t>
  </si>
  <si>
    <t>5 ปี10 เดือน6 วัน</t>
  </si>
  <si>
    <t>บขส./นางบุญ เยี่ยมบุญ</t>
  </si>
  <si>
    <t>นายประจักษ์ มากมี</t>
  </si>
  <si>
    <t>ท2-รย00149/36</t>
  </si>
  <si>
    <t>รถตู้โดยสารประจำทาง รับผู้โดยสารเดินทางมาจาก กรุงเทพฯ มุ่งหน้าไป จังหวัดระยอง เมื่อถึงที่เกิดเหตุ มีรถยนต์(เก๋ง)เปลี่ยนช่องจราจรกระทันหัน รถตู้โดยสารจึงหักหลบแล้วเกิดเสียหลักพุ่งขึ้นไปชนเกาะกลางถนน</t>
  </si>
  <si>
    <t>16:52 น.</t>
  </si>
  <si>
    <t>นนทบุรี </t>
  </si>
  <si>
    <t>ทล. 302/กม. 17+000 </t>
  </si>
  <si>
    <t>บางรักใหญ่ </t>
  </si>
  <si>
    <t>อ.บางบัวทอง </t>
  </si>
  <si>
    <t>12-2762 สพ  </t>
  </si>
  <si>
    <t>กรุงเทพฯ-ท่าช้าง </t>
  </si>
  <si>
    <t>2 ปี11 เดือน8 วัน</t>
  </si>
  <si>
    <t>บขส./นายธรรมนูญ โพธิ์ทอง</t>
  </si>
  <si>
    <t>นายนพดล สาริยาชีวะ</t>
  </si>
  <si>
    <t>ท2-สพ00094/58</t>
  </si>
  <si>
    <t xml:space="preserve"> รถตู้โดยสาร ประจำทาง ร่วม บขส. เส้นทาง กรุงเทพ-สุพรรณบุรี คันหมายเลขทะเบียน 10 – 2762 สุพรรณบุรี  เดินทาง เข้ากรุงเทพฯ ขณะขับรถข้ามสะพานแยกบางพลู ในช่องทางด้านขวา ซึ่งขณะนั้นมีรถจักรยานยนต์สามล้อ ขับอยู่ในช่องทางด้านขวา เป็นเหตุให้พุ่งชนด้านท้ายรถดังกล่าว ส่งผลให้มีผู้เสียชีวิต 1 ราย</t>
  </si>
  <si>
    <t>02:30 น.</t>
  </si>
  <si>
    <t>สระบุรี </t>
  </si>
  <si>
    <t>กม.3+400 </t>
  </si>
  <si>
    <t>โคกสว่าง </t>
  </si>
  <si>
    <t>30-0162 ปจ  </t>
  </si>
  <si>
    <t>11 ปี11 เดือน12 วัน</t>
  </si>
  <si>
    <t>นายสมเกียรติ เอกปัญญาสนุวัฒน์ </t>
  </si>
  <si>
    <t>ปจ.63/2558</t>
  </si>
  <si>
    <t xml:space="preserve">นายไพรัตน์ ไชยศรีษะ </t>
  </si>
  <si>
    <t>ท2-นฐ00094/56</t>
  </si>
  <si>
    <t>รถโดยสารไม่ประจำทางคันหมายเลขทะเบียน 30-0162 ปราจีนบุรี มีนายไพรัตน์ ไชยศรีษะ เป็นพนักงานขับรถ ขับรถตามรถเก๋งคันหมายเลขทะเบียน กจ-9583 เพชรบูรณ์ มีนายอำพล แก้วคม เป็นพนักงานขับรถ มี น.ส.จารุกร คำหีบ โดยสารมาด้วย พนักงานขับรถโดยสารไม่ประจำทางแจ้งว่าขณะที่รถเก๋งขับมาด้านหน้านั้น ได้เกิดเบรครถกระทันหัน ทำให้นายไพรัตน์ฯ ไม่สามารถเบรครถได้ทัน ทำให้ชนท้ายรถเก๋งอย่างแรง มีผู้บาดเจ็บ 2 ราย คือนายอำพล แก้วคม และ น.ส.จารุกร คำหีบ ต่อมา น.ส.จารุกรฯ ได้เสียชีวิตในเวลาต่อมา</t>
  </si>
  <si>
    <t>01:00 น.</t>
  </si>
  <si>
    <t>ชุมพร </t>
  </si>
  <si>
    <t>54 </t>
  </si>
  <si>
    <t>ตะโก </t>
  </si>
  <si>
    <t>อ.ทุ่งตะโก </t>
  </si>
  <si>
    <t>30-8446 ภก  </t>
  </si>
  <si>
    <t>3 ปี9 เดือน6 วัน</t>
  </si>
  <si>
    <t>ภก113/2557</t>
  </si>
  <si>
    <t>นายกษิดิ์เดช มากพันธ์</t>
  </si>
  <si>
    <t>ท2-1ตร00006/60</t>
  </si>
  <si>
    <t>รถตู้โดยสารไม่ประจำทาง(30) บรรทุกผู้โดยสารชาวพม่าจากจังหวัดภูเก็ต จำนวน 13 คน เพื่อไปส่งที่อำเภอแม่สอด จังหวัดตาก เมื่อมาถึงที่เกิดเหตุรถบรรทุกสิบล้อซึ่งวิ่งในเลนขวาแล้ัวปาดหน้าเข้าช่องซ้ายในระยะกระชั้นชิด คนขับรถตู้โดยสารไม่ประจำทางหักหลบเสียหลักลงข้างทางและชนกับต้นไม้จนเป็นเหตุให้มีผู้ได้รับบาดเจ็บ 10 คน ส่วนรถบรรทุกสิบล้อได้หลบหนีไป</t>
  </si>
  <si>
    <t>สิงห์บุรี </t>
  </si>
  <si>
    <t>ทล.32/กม.ที่ 69+500 </t>
  </si>
  <si>
    <t>32-1703 กท  </t>
  </si>
  <si>
    <t>7 ปี11 เดือน0 วัน</t>
  </si>
  <si>
    <t>บริษัท รุ่งโรจน์ ทรานสปอร์ต (1994) จำกัด </t>
  </si>
  <si>
    <t>กท.846/2558</t>
  </si>
  <si>
    <t xml:space="preserve">นายนิสสิทธิ์ ศรีนวล </t>
  </si>
  <si>
    <t>ท2-นบ.01763/54</t>
  </si>
  <si>
    <t>รถเช่าเหมาทะเบียน 32-1703 กรุงเทพมหานคร วิ่งมาจากจังหวัดเชียงใหม่ พอมาถึงจุดเกิดเหตุได้เสียหลักชนแผงแบริเออร์กั้นทางเขี่ยง แล้วพลิกคว่ำข้างเกาะกลางถนน</t>
  </si>
  <si>
    <t>16:00 น.</t>
  </si>
  <si>
    <t>30-31  </t>
  </si>
  <si>
    <t>โชคชัย </t>
  </si>
  <si>
    <t>อ.โชคชัย </t>
  </si>
  <si>
    <t>10-8489 นม</t>
  </si>
  <si>
    <t>4 ปี9 เดือน20 วัน</t>
  </si>
  <si>
    <t>บขส./นายนิรัตน์ โรจนาปิยาวงศ์</t>
  </si>
  <si>
    <t>กท.59/2558</t>
  </si>
  <si>
    <t xml:space="preserve">นายสุชาติ หาญศรี </t>
  </si>
  <si>
    <t>ท2-1บร.313/59</t>
  </si>
  <si>
    <t>รถโดยสารคันหมายเลขทะเบียน 10-8489 นครราชสีมา เส้นทาง นครราชสีมา – บุรีรัมย์ หมายเลขข้างรถ 273-6 วิ่งจากจังหวัดนครราชสีมามุ่งหน้าไปจังหวัดบุรีรัมย์ ขณะที่ผ่านอำเภอโชคชัย ได้ชนท้ายรถบรรทุกหกล้อ คันหมายเลขทะเบียน 86-5044 นครราชสีมา ซึ่งวิ่งมุ่งหน้าไปอำเภอโชคชัย เป็นเหตุให้ผู้ขับรถโดยสารบาดเจ็บ พร้อมทั้งผู้โดยสารหญิง 2 คนได้รับบาดเจ็บเล็กน้อย และหน่วยกู้ภัยฮุก 31 นำส่งโรงพยาบาลโชคชัย</t>
  </si>
  <si>
    <t>02:00 น. </t>
  </si>
  <si>
    <t>50-51 </t>
  </si>
  <si>
    <t>พลับพลา </t>
  </si>
  <si>
    <t>30-1540 นบ  </t>
  </si>
  <si>
    <t>5 ปี9 เดือน23 วัน</t>
  </si>
  <si>
    <t>หจก.แบม แอนด์ บอส แทรเวิล  </t>
  </si>
  <si>
    <t>นบ.63/60</t>
  </si>
  <si>
    <t xml:space="preserve">นายสิทธิชัย คุ้มวัน </t>
  </si>
  <si>
    <t>ท2-1ปท01544/60</t>
  </si>
  <si>
    <t>รถคันหมายเลขทะเบียน 30-1540 นนทบุรี ชนท้ายกระบะบรรทุก คันหมายเลขทะเบียน ฒผ 199 กรุงเทพมหานคร เป็นเหตุให้รถโดยสารคันหมายเลขทะเบียน 30-1540 นนทบุรี ผลิกคว่ำบริเวณร่องน้ำระหว่างถนน เป็นเหตุให้มีผู้ได้รับบาดเจ็บ 21 ราย</t>
  </si>
  <si>
    <t>21:00 น.</t>
  </si>
  <si>
    <t>ลำปาง </t>
  </si>
  <si>
    <t>ถนนรอบเวียง (เขตเทศบาลนครลำปาง) </t>
  </si>
  <si>
    <t>สวนดอก </t>
  </si>
  <si>
    <t>10-2763 ลป  </t>
  </si>
  <si>
    <t>วงกลมโรงเรียนวัดนาก่วมใต้ </t>
  </si>
  <si>
    <t>11 ปี7 เดือน0 วัน</t>
  </si>
  <si>
    <t>สหกรณ์เดินรถลำปาง จำกัด </t>
  </si>
  <si>
    <t>ลป 1/2557</t>
  </si>
  <si>
    <t xml:space="preserve">นายทวี แซ่แต้ </t>
  </si>
  <si>
    <t>รถยนต์บรรทุกส่วนบุคคล คันหมายเลขทะเบียน บษ-1542 ลำปาง และรถโดยสารขนาดเล็ก (รอบเมือง) คันหมายเลขทะเบียน 10-2763 ลำปาง ทั้งสองคันมีสภาพตัวรถพังเสียหาย โดยรถโดยสารมุ่งหน้าไปยังสถานีขนส่งผู้โดยสารจังหวัดลำปางเพื่อส่งผู้โดยสารที่มาด้วย จำนวน 3 ราย เมื่อถึงที่เกิดเหตุซึ่งเป็นทางโค้ง ได้มีรถยนต์ส่วนบุคคลวิ่งสวนทางข้ามช่องจราจรมาด้วยความเร็วมาชนกับรถโดยสารทำให้มีสภาพรถพังเสียหาย และมีผู้บาดเจ็บ</t>
  </si>
  <si>
    <t>17:00 น.</t>
  </si>
  <si>
    <t>ถ.340 (กรุงเทพฯ-สุพรรณบุรี) แยกโพธิ์คอย  </t>
  </si>
  <si>
    <t>ท่าระหัด </t>
  </si>
  <si>
    <t>10-2229 สพ  </t>
  </si>
  <si>
    <t>กรุงเทพฯ-สุพรรณบุรี (ค)</t>
  </si>
  <si>
    <t>7 ปี11 เดือน17 วัน</t>
  </si>
  <si>
    <t>บขส./นางพยง ปานเพ็ชร</t>
  </si>
  <si>
    <t>กท.20/2554</t>
  </si>
  <si>
    <t>นายวิลัย ปานเพ็ชร</t>
  </si>
  <si>
    <t>ท2-สพ 00620/53</t>
  </si>
  <si>
    <t>รถตู้โดยสาร หมายเลขทะเบียน 10-2229 สุพรรณบุรี เดินรถมุ่งหน้าเข้าตัวเมืองสุพรรณบุรี มีรถจักรยานยนต์ หมายเลขทะเบียน ขกท 454 สุพรรณบุรี ตัดหน้ากระทันหัน จึงเกิดการเฉี่ยวชนบริเวณแยกโพธิ์คอย ทำให้ผู้ขับรถจักรยานยนต์ เป็นชาย ได้รับบาดเจ็บสาหัสที่ขา</t>
  </si>
  <si>
    <t xml:space="preserve">                                            ประจำเดือน พฤศจิกายน 2560</t>
  </si>
  <si>
    <t>03:00 น.</t>
  </si>
  <si>
    <t>พะเยา </t>
  </si>
  <si>
    <t>ทล.1</t>
  </si>
  <si>
    <t>แม่ปืม </t>
  </si>
  <si>
    <t>10-2853 ชร  </t>
  </si>
  <si>
    <t>เชียงราย-ขอนแก่น </t>
  </si>
  <si>
    <t>3 ปี9 เดือน4 วัน</t>
  </si>
  <si>
    <t>บขส./นายฑิศ วงศ์บพิธ</t>
  </si>
  <si>
    <t>กท27/2556</t>
  </si>
  <si>
    <t>นายพีรดล แม้นศิริกุล</t>
  </si>
  <si>
    <t>ท2-1พช00321/28</t>
  </si>
  <si>
    <t>บริเวณสถานที่เกิดเหตุ มีการก่อสร้างเพื่อขยายถนนลักษณะลาดยาง มีสัญญาณไฟจราจรค่อนข้างน้อย เมื่อถึงที่เกิดเหตุ นายพีรดล แม้นศิริกุล พนักงานขับรถโดยสารประจำทางคันหมายเลขทะเบียน 10-2853 เชียงราย สายที่ 637 ้เชียงราย-ขอนแก่น เลขข้างรถ 937-4 ได้พบเห็นรถจักรยานยนต์คันหมายเลขทะเบียน กมพ-104 พะเยา โดยมีนายวรนิพิฐ พรหมเผ่า เป็นผู้ขับรถ ล้มขวางถนน ซึ่งผู้ขับรถประจำทางเห็น จึงหักหลบรถจักรยานยนต์คันหมายเลขทะเบียนดังกล่าว และเห็นร่างผู้ขับรถจักรยานยนต์ นอนขวางถนน จึงขับรถคร่อมร่างผู้ขับรถจักรยานยนต์ไปเท่านั้น ซึ่งรายละเอียดอื่น ๆ อยู่ระหว่างการสอบสวนของเจ้าหน้าที่ตำรวจ  </t>
  </si>
  <si>
    <t>06:20 น.</t>
  </si>
  <si>
    <t>204 </t>
  </si>
  <si>
    <t>ปรุใหญ่ </t>
  </si>
  <si>
    <t>10-8948 นม</t>
  </si>
  <si>
    <t>นครราชสีมา - บ.หนองประดู่ </t>
  </si>
  <si>
    <t>2 ปี9 เดือน29 วัน</t>
  </si>
  <si>
    <t>สหกรณ์ บริการเดินรถบ้านพุดซา จก/นายอำนวยวิทย์ จงหมื่นไวย์</t>
  </si>
  <si>
    <t>นม6/2555</t>
  </si>
  <si>
    <t>นายอำนวยวิทย์ จงหมื่นไวย์</t>
  </si>
  <si>
    <t>ท2-นม.316/58</t>
  </si>
  <si>
    <t>รถบรรทุก 10 ล้อ คันหมายเลขทะเบียน 99-9043 กทม. ชนท้ายรถโดยสารประจำทางหมวด 4 คันหมายเลขทะเบียน 10-8948 นครราชสีมา เป็นเหตุให้รถบรรทุกเสียหลักลงข้างทาง คนขับได้รับบาดเจ็บ และรถโดยสารได้รับความเสียหาย คนขับรถโดยสารได้รับบาดเจ็บ และมีผู้โดยสารที่มากับรถได้รับบาดเจ็บ รวมทั้งสิ้นจำนวน 17 ราย เป็นชาย 5 ราย หญิง 12 ราย ไม่มีผู้เสียชีวิต และหน่วยกู้ภัยฮุก 31 ได้นำผู้บาดเจ็บส่งโรงพยาบาลมหาราช และโรงพยาบาลกรุงเทพ (พขร.รถบรรทุก ให้การว่าหักหลบรถบรรทุกอีกคันที่ตัดหน้า)</t>
  </si>
  <si>
    <t>08:30 น.</t>
  </si>
  <si>
    <t>กาญจนวณิชย์</t>
  </si>
  <si>
    <t>บ้านพรุ </t>
  </si>
  <si>
    <t>อ.หาดใหญ่ </t>
  </si>
  <si>
    <t>10-5745 สข  </t>
  </si>
  <si>
    <t>หาดใหญ่ - คลองรำ - ปาดังเบซาร์ </t>
  </si>
  <si>
    <t>5 ปี11 เดือน1 วัน</t>
  </si>
  <si>
    <t>บริษัท วีระกร จำกัด/น.ส.ก้อหย๊ะ หมัดหลี</t>
  </si>
  <si>
    <t>สข13/2558</t>
  </si>
  <si>
    <t>นายกุศล หมาดหลี</t>
  </si>
  <si>
    <t>ท1-1สข00006/56</t>
  </si>
  <si>
    <t>รถโดยสารสองแถว คันหมายเลขทะเบียน 10-5745 สงขลา บรรทุกผู้โดยสารเต็มคันรถ ออกจาก ต.ปาดังเบซาร์ มุ่งหน้าสู่ อ.หาดใหญ่ เมื่อมาถึงที่เกิดเหตุ ซึ่งมีฝนตก ถนนลื่น เป็นเหตุให้รถเสียหลักพุ่งชนคอสะพาน ทำให้ผู้โดยสารได้รับบาดเจ็บในที่เกิดเหตุดังกล่าว</t>
  </si>
  <si>
    <t>15:42 น.</t>
  </si>
  <si>
    <t>นราธิวาส </t>
  </si>
  <si>
    <t>ยี่งอ </t>
  </si>
  <si>
    <t>อ.ยี่งอ </t>
  </si>
  <si>
    <t>10-4904 สข  </t>
  </si>
  <si>
    <t>หาดใหญ่ - สุไหงโกลก </t>
  </si>
  <si>
    <t>6 ปี11 เดือน17 วัน</t>
  </si>
  <si>
    <t>บริษัท วีระกร จำกัด/นางอาฟีดา ซารีแปเราะ </t>
  </si>
  <si>
    <t>นายเจ๊ะยูฮารี ดอรอนิง</t>
  </si>
  <si>
    <t>ท1-1นธ1/57</t>
  </si>
  <si>
    <t xml:space="preserve"> รถตู้โดยสารคันหมายเลขทะเบียน 10-4904 สงขลา สายสุไหงโก-ลก -หาดใหญ่ เดินทางออกจากสถานีขนส่งผู้โดยสารเทศบาลเมืองสุไหงโก-ลก อ.สุไหงโก-ลก จ.นราธิวาส มุ่งหน้าสู่สถานีขนส่งผู้โดยสารเทศบาลเมืองหาดใหญ่ อ.หาดใหญ่ จ.สงขลา แต่ขณะที่กำลังผ่าน อ.ยี่งอ จ.นราธิวาส เกิดเหตุรถบรรทุกหมายเลขทะเบียน 80-5708 พังงา ชนท้ายทำให้มีผู้บาดเจ็บ จำนวน 7 คน แต่ไม่มีผู้เสียชีวิต ซึ่งขณะนั้น บริเวณที่เกิดเหตุสภาพถนนเป็นทางตรง ลาดยาง มีฝนตก  </t>
  </si>
  <si>
    <t>ปราจีนบุรี </t>
  </si>
  <si>
    <t>134-135 </t>
  </si>
  <si>
    <t>หนองโพรง </t>
  </si>
  <si>
    <t>อ.ศรีมหาโพธิ </t>
  </si>
  <si>
    <t>30-0447 อด  </t>
  </si>
  <si>
    <t>3 ปี10 เดือน6 วัน</t>
  </si>
  <si>
    <t>นายอดุล ศรีพุทธา </t>
  </si>
  <si>
    <t>อด131/2557</t>
  </si>
  <si>
    <t>ท2-1อด290/59</t>
  </si>
  <si>
    <t>รถตู้โดยสารไม่ประจำทางหมายเลขทะเบียน 30-0447 อุดรธานี ได้ขับมาจากจังหวัดอุดรธานีมุ่งหน้าไปจังหวัดระยอง ขับมาถึงที่เกิดเหตุ เนื่องจากเป็นช่วงทางโค้ง รถได้เกิดเสียหลักตกร่องกลางถนนทำให้รถไถลไปเฉียวชนต้นไม้ (ชาวพม่าเหมาไปงานแต่งงาน) ผู้ขับรถเสียชีวิต </t>
  </si>
  <si>
    <t>12:40 น.</t>
  </si>
  <si>
    <t>พิษณุโลก </t>
  </si>
  <si>
    <t>ทล.12 พิษณุโลก-หล่มสัก กม.80-81 </t>
  </si>
  <si>
    <t>บ้านแยง </t>
  </si>
  <si>
    <t>อ.นครไทย </t>
  </si>
  <si>
    <t>10-2834 สพ  </t>
  </si>
  <si>
    <t>สุพรรณบุรี - สระบุรี</t>
  </si>
  <si>
    <t>2 ปี9 เดือน1 วัน</t>
  </si>
  <si>
    <t>กท57/2554</t>
  </si>
  <si>
    <t xml:space="preserve">นายคุณาพัทธ์ สุวรรณจันสิงห์ </t>
  </si>
  <si>
    <t xml:space="preserve"> รถปิคอัพสี่ประตูคันหมายเลขทะเบียน ขจ-2052 ชบ ขับมาถึงที่เกิดเหตุ เนื่องจากฝนตกถนนลื่น ทำให้รถเสียหลักแหกโค้งมาชนรถตู้โดยสารประจำทางคันหมายเลขทะเบียน 10-2834 สพ</t>
  </si>
  <si>
    <t>06:30 น.</t>
  </si>
  <si>
    <t>ท่าม่วง </t>
  </si>
  <si>
    <t>อ.ท่าม่วง </t>
  </si>
  <si>
    <t>10-1826 กจ  </t>
  </si>
  <si>
    <t>กรุงเทพฯ - กาญจนบุรี</t>
  </si>
  <si>
    <t>20 ปี9 เดือน10 วัน</t>
  </si>
  <si>
    <t>นายทองแดง มีพิมล</t>
  </si>
  <si>
    <t>ท3-กจ-00025/41</t>
  </si>
  <si>
    <t>รถโดยสารประจำทาง สายที่ 81 เส้นทางกรุงเทพฯ - กาญจนบุรี คันหมายเลขทะเบียน 10-1826 กาญจนบุรี ออกเดินทางจากสถานีขนส่งสายใต้ เวลา 04.30 น. มีผู้โดยสารประมาณ 20 คน เพื่อมุ่งหน้าไปจังหวัดกาญจนบุรี เมื่อมาถึงจุดเกิดเหตุ สภาพทางมีฝนตกพร่ำ ๆ เป็นเหตุให้รถบัสโดยสารประจำทางเสียหลักหมุนกลางถนน แล้วตกข้างทางไปชนเสาไฟฟ้า โดยมีผู้ได้รับบาดเจ็บจำนวน 7 คน ซึ่งผู้ประกอบการขนส่งได้ดำเนินการประสานรถโดยสารของบริษัทฯ ที่ผ่านเพื่อขนถ่ายผู้โดยสารที่ไม่ได้รับบาดเจ็บไปส่งยังจุดปลายทาง และประสานงานบริษัทประกันภัยเพื่อให้การรักษาเยียวยาผู้ได้รับบาดเจ็บ ณ โรงพยาบาลสมเด็จพระสังฆราช อำเภอท่าม่วง ซึ่งได้รับการรักษาและกลับบ้านเรียบร้อยทุกรายแล้ว </t>
  </si>
  <si>
    <t>12:38 น.</t>
  </si>
  <si>
    <t>ประจวบคีรีขันธ์ </t>
  </si>
  <si>
    <t>กม.235+870 </t>
  </si>
  <si>
    <t>วังก์พง </t>
  </si>
  <si>
    <t>อ.ปราณบุรี </t>
  </si>
  <si>
    <t>10-0689 ปข  </t>
  </si>
  <si>
    <t>กรุงเทพฯ - หัวหิน</t>
  </si>
  <si>
    <t>6 ปี11 เดือน25 วัน</t>
  </si>
  <si>
    <t>บขส./บริษัท หัวหิน-ปราณ ทัวร์ จำกัด </t>
  </si>
  <si>
    <t>กท4/2555</t>
  </si>
  <si>
    <t xml:space="preserve">นายวุทธิ์ บัวนัง </t>
  </si>
  <si>
    <t>ท2-1ปข56/56</t>
  </si>
  <si>
    <t>รถโดยสารประจำทาง หมายเลขทะเบียน 10- 0689 ประจวบคีรีขันธ์ สาย 978- 1 เส้นทางกรุงเทพ-หัวหิน เมื่อมาถึงจุดเกิดเหตุสภาพทางรถวิ่งสวนทางกัน ได้มีรถจักรยานยนต์ หมายเลขทะเบียน 1กญ 7750 นครศรีธรรมราช ขับสวนทางมาขับส่ายไปมาข้ามเลนมาชนประสานงากับรถโดยสารประจำทาง และจากการตรวจสอบความเร็วก่อนเกิดอุบัติเหตุจากระบบ GPS อยู่ที่ 62 ก.ม./ชม.ทำให้ผู้ขับขี่และคนซ้อนท้ายรถจักรยานยนต์เสียชีวิตในที่เกิดเหตุ  </t>
  </si>
  <si>
    <t>16:33 น.</t>
  </si>
  <si>
    <t>52-53 </t>
  </si>
  <si>
    <t>10-2012 นฐ  </t>
  </si>
  <si>
    <t>กรุงเทพฯ - ละแม</t>
  </si>
  <si>
    <t>13 ปี9 เดือน7 วัน</t>
  </si>
  <si>
    <t>บขส./บริษัท สุวรรณนทีขนส่ง จำกัด </t>
  </si>
  <si>
    <t>กท70/2559</t>
  </si>
  <si>
    <t>นายนุกูล คุ้มรอบ</t>
  </si>
  <si>
    <t>ท2-นฐ00350/50</t>
  </si>
  <si>
    <t>รถโดยสารประจำทางหมายเลขทะเบียน 10-2012 นครปฐม ต้นทางออกจากกรุงเทพฯ ปลายทางอำเภอหลังสวน บรรทุกผู้โดยสารจำนวน 20 คน เมื่อมาถึงที่เกิดเหตุได้หยุดรถส่งผู้โดยสารลงบริเวณดังกล่าว รถยนต์เก๋งทะเบียน ษฐ-7496 กรุงเทพฯ ขับมาชนด้านท้ายข้างขวาเป็นเห็นให้รถยนต์ทั้งสองคันได้รับความเสียหายโดยไม่มีผู้บาดเจ็บและเสียชีวิต </t>
  </si>
  <si>
    <t>07:02 น.</t>
  </si>
  <si>
    <t>พระนครศรีอยุธยา </t>
  </si>
  <si>
    <t>ทล. 1 (พหลโยธิน) กม.74 </t>
  </si>
  <si>
    <t>สนับทึบ </t>
  </si>
  <si>
    <t>อ.วังน้อย </t>
  </si>
  <si>
    <t>30-2208 อย</t>
  </si>
  <si>
    <t>6 ปี11 เดือน20 วัน</t>
  </si>
  <si>
    <t>ห้างหุ้นส่วนจำกัด ชลอการท่องเที่ยว</t>
  </si>
  <si>
    <t xml:space="preserve"> (แจ้งเลิกใช้ ม.79)</t>
  </si>
  <si>
    <t xml:space="preserve">นายวิเนตร์ เกษมศิลป์ </t>
  </si>
  <si>
    <t>ท2-อย-00413/56</t>
  </si>
  <si>
    <t xml:space="preserve">รถคันหมายเลขทะเบียน 30 - 2208 อย รับพนักงานของบริษัทนิเดค(ประเทศไทย) จำกัด จากเขตอำเภอหนองแค จังหวัดสระบุรี จำนวน 35 คน ไปส่งยังที่ตั้งของบริษัทฯ บริเวณ กม.ที่ 64 อำเภอวังน้อย โดยขับตามรถบรรทุกคันหมายเลขทะเบียน 86-2002 นครปฐม เมื่อมาถึงที่เกิดเหตุเป็นจุดยูเทิร์นให้กลับรถ รถบรรทุกคันหน้าได้เบรกรถกะทันหันเนื่องจากมีรถส่วนบุคคลเลี้ยวกลับรถตัดหน้า ทำให้รถบัสที่วิ่งตามหลังมาเบรกไม่อยู่พุ่งไถลชนที่มุมด้านท้ายรถพ่วง และเฉี่ยวกระแทกด้านข้างรถปิคอัพคันหมายเลขทะเบียน นข-4378 สระบุรี ที่ชะลอจอดอยู่ไหล่ทางด้านซ้ายได้รับความเสียหายเล็กน้อย ทำให้ผู้ขับรถบัสและพนักงานที่นั่งมาบนรถโดยสารไม่ประจำทางได้รับบาดเจ็บเล็กน้อย จำนวน 31 ราย  </t>
  </si>
  <si>
    <t>ถ.347 กม.28+700 </t>
  </si>
  <si>
    <t>ตลาดเกรียบ </t>
  </si>
  <si>
    <t>อ.บางปะอิน </t>
  </si>
  <si>
    <t>32-6714 กท</t>
  </si>
  <si>
    <t>4 ปี11 เดือน25 วัน</t>
  </si>
  <si>
    <t>บริษัทอาร์.แอล.เซอร์วิส.จำกัด</t>
  </si>
  <si>
    <t>กท.585/56</t>
  </si>
  <si>
    <t>นายจรัญ อักษรศรี</t>
  </si>
  <si>
    <t>ท2-2กท.02286/50</t>
  </si>
  <si>
    <t>รถตู้โดยสารเช่าเหมาคันหมายเลขทะเบียน 32 – 6714 กทม. รับนักท่องเที่ยวชาวญี่ปุ่นจำนวน 4 คน พร้อมด้วยไกด์นำเที่ยวอีก 1 คน จากโรงแรมโอคุระ กรุงเทพมหานคร เดินทางมาท่องเที่ยวในจังหวัดพระนครศรีอยุธยา โดยใช้เส้นทางหลวงแผ่นดินหมายเลข 347 เมื่อมาถึงที่เกิดเหตุเป็นช่องทางแยกเข้าบ่อดินมีรถบรรทุกชะลอเลี้ยวเข้าบ่อดินในช่องทางด้านซ้าย รถตู้เช่าเหมาที่วิ่งตามมาด้วยความเร็วเสียหลักไม่สามารถหยุดรถได้ทันจึงพุ่งชนที่มุมด้านท้ายซุ้มล้อด้านขวาของรถบรรทุกและเกิดไฟลุกไหม้ห้องเครื่อง ทำให้ผู้โดยสารที่นั่งมาในรถตู้เช่าเหมาเสียชีวิตทั้งหมด จำนวน 5 คน เป็นชาวญี่ปุ่น 4 คน และไกด์นำเที่ยวชาวไทยอีก 1 คน บาดเจ็บ 1 คน เป็นพนักงานขับรถตู้เช่าเหมาคันที่ประสบเหตุ  </t>
  </si>
  <si>
    <t>แพร่ </t>
  </si>
  <si>
    <t>416-417 </t>
  </si>
  <si>
    <t>บ่อเหล็กลอง </t>
  </si>
  <si>
    <t>อ.ลอง </t>
  </si>
  <si>
    <t>30-0264 นค</t>
  </si>
  <si>
    <t>3 ปี10 เดือน13 วัน</t>
  </si>
  <si>
    <t>นางสาวไพลิน ศรีหล่มสัก </t>
  </si>
  <si>
    <t>นค53/2557</t>
  </si>
  <si>
    <t>เหตุเกิดบริเวณ ทล.11 กม.ที่ 416-417 อ.ลอง จ.แพร่ มีรถบรรทุกส่วนบุคคล (ยกได้มีข้างเสริม) หมายเลขทะเบียน 80-8105 ตาก บรรทุกข้าวโพดมาจากจังหวัดลำปางไปจังหวัดแพร่ เมื่อมาถึงจุดเกิดเหตุสภาพเป็นทางโค้งลงเขา มีฝนตก ถนนลื่น ทำให้รถเสียหลักลื่นไถลไปเฉี่ยวชนกับรถที่วิ่งสวนทางมา รถเก๋ง ฆถ-9265 กรุงเทพฯ (คันที่1) รถตู้เช่าเหมา 30-0264 หนองคาย (คันที่2) และรถบรรทุกไม่ประจำทาง 70-5886 เชียงใหม่ (คันที่3) </t>
  </si>
  <si>
    <t>101 </t>
  </si>
  <si>
    <t>ตำหนักธรรม </t>
  </si>
  <si>
    <t>อ.หนองม่วงไข่ </t>
  </si>
  <si>
    <t>30-0078 นน  </t>
  </si>
  <si>
    <t>นายจำนงค์ พอใจ </t>
  </si>
  <si>
    <t>นน.17/2560</t>
  </si>
  <si>
    <t>นายนครินทร์ โนแก้ว</t>
  </si>
  <si>
    <t>ท2-นน00505/54</t>
  </si>
  <si>
    <t>รถรับจ้างไม่ประจำทาง เลขทะเบียน 30-0078 น่าน เดินทางมาจาก จ.น่าน มุ่งหน้าเข้า จ.แพร่ เพื่อจะไปกทม ดูพระเมรุมาศ มาจุดเกิดเหตุมีรถกระบะบรรทุก หมายเลขทะเบียน บบ 7359 แพร่ ตัดหน้าทำให้คนขับรถกระบะเสียชีวิต  </t>
  </si>
  <si>
    <t>10:20 น.</t>
  </si>
  <si>
    <t>เพชรบูรณ์ </t>
  </si>
  <si>
    <t>ทล.12 กม.342+500 ต.น้ำชุน อ.หล่มสัก </t>
  </si>
  <si>
    <t>น้ำชุน </t>
  </si>
  <si>
    <t>อ.หล่มสัก </t>
  </si>
  <si>
    <t>31-7287 กท  </t>
  </si>
  <si>
    <t>0 ปี9 เดือน17 วัน</t>
  </si>
  <si>
    <t>นายประสิทธิ์ ศรีสมบูรณ์/นายอุดม เปรมพูลสวัสดิ์</t>
  </si>
  <si>
    <t>กท.176/2560</t>
  </si>
  <si>
    <t>นายวัชชัย ชาวะนะ</t>
  </si>
  <si>
    <t>ท2-กท02343/58</t>
  </si>
  <si>
    <t>รถคันหมายเลขทะเบียน 31-7287 กทม. มีผู้โดยสารจำนวน 44 คน พนักงานขับรถ 1 คน บริกร 2 คน โดยรถคันเกิดเหตุดังกล่าวออกเดินทางจากอ.เขาค้อ เพื่อเดินทางไปกรุงเทพมหานคร เมื่อถึง กม.342+500 ที่เกิดเหตุเป็นทางขึ้นเนิน ผู้ขับรถไม่สามารถควบคุมรถได้ รถเสียหลักถอยหลังขนแบริเออร์ รถพลิกตะแคงทำให้มีผู้บาดเจ็บ จำนวน 32 ราย เสียชีวิต จำนวน 1 ราย </t>
  </si>
  <si>
    <t>11:10 น.</t>
  </si>
  <si>
    <t>ภูเก็ต </t>
  </si>
  <si>
    <t>4029 </t>
  </si>
  <si>
    <t>ป่าตอง </t>
  </si>
  <si>
    <t>อ.กะทู้ </t>
  </si>
  <si>
    <t>30-1091 พง </t>
  </si>
  <si>
    <t>2 ปี11 เดือน3 วัน</t>
  </si>
  <si>
    <t>นางสาวกิตติยา เหมรา</t>
  </si>
  <si>
    <t>พง.36/2558</t>
  </si>
  <si>
    <t>นายวันชัย หาญกลาง</t>
  </si>
  <si>
    <t>ท2-ภก.00115/56</t>
  </si>
  <si>
    <t>6.ไม่ชำนาญเส้นทาง</t>
  </si>
  <si>
    <t>รถบรรทุก คันหมายเลขทะเบียน 86-7494 นครปฐม ขับบรรทุกท่อใยหินเต็มคันรถ มาจากร้านทุ่งทองค้าวัสดุ บริเวณแยกไฟแดงสี่กอ ต.กะทู้ ขึ้นเขาป่าตอง ใช้เส้นทางถนนพระบารมี ถึงที่เกิดเหตุเป็นทางลงเขาลาดชัน การจราจรติดขัด ได้ขับรถโดยใช้เบรกเป็นระยะๆ จนลมเบรกหมด คนขับไม่สามารถเบรกห้ามล้อรถได้ รถเสียหลักพุ่งชนรถจักรยานยนต์ และรถยนต์คันอื่น </t>
  </si>
  <si>
    <t>18:20 น.</t>
  </si>
  <si>
    <t>ทางหลวงหมายเลข 118 </t>
  </si>
  <si>
    <t>ป่าเมี่ยง </t>
  </si>
  <si>
    <t>อ.ดอยสะเก็ด </t>
  </si>
  <si>
    <t>10-3205 ชม  </t>
  </si>
  <si>
    <t>เชียงใหม่-แม่สาย</t>
  </si>
  <si>
    <t>9 ปี9 เดือน0 วัน</t>
  </si>
  <si>
    <t>บริษัท ไทยพัฒนกิจขนส่ง จำกัด /บ.ชัยพัฒนาขนส่งเชียงใหม่ จก.</t>
  </si>
  <si>
    <t>กท.70/2559</t>
  </si>
  <si>
    <t>นายชัยพร ทักษิณคุณ</t>
  </si>
  <si>
    <t>ท2-2ชร.00009/55</t>
  </si>
  <si>
    <t xml:space="preserve">รถโดยสารประจำทางคันหมายเลขทะเบียน 10-3205 ชม ขับรถออกจากสถานีขนส่งผู้โดยสารจังหวัดเชียงราย แห่งที่ 2 มีผู้โดยสาร 30 คน มุ่งหน้าสู่จังหวัดเชียงใหม่ เมื่อถึงบริเวณที่เกิดเหตุเป็นทางชันขาลง 1 ช่องทาง ได้มีรถยนต์บรรทุก (ปิคอัพ)คันหมายเลขทะเบียน บบ-1679 ชม โดยขับมุ่งหน้าไปทางจังหวัดเชียงราย เป็นทางชันขึ้นเขา สภาพถนนเป็น 2 ช่องเดินรถ เมื่อถึงบริเวณที่เกิดเหตุเป็นช่วงสุดช่องเดินรถ 2 ช่อง ทำให้รถปิคอัพวิ่งเบียดล้ำเข้าช่องเดินรถของรถประจำทางที่สวนทางกันทำให้เกิดการชนกัน </t>
  </si>
  <si>
    <t>08:44 น. </t>
  </si>
  <si>
    <t>ทางหลวงแผ่นหมายเลข 34 กม.ที่ 48 </t>
  </si>
  <si>
    <t>บางปะกง </t>
  </si>
  <si>
    <t>อ.บางปะกง </t>
  </si>
  <si>
    <t>10-7733 นม  </t>
  </si>
  <si>
    <t>อุบลราชธานี - พัทยา </t>
  </si>
  <si>
    <t>8 ปี1 เดือน11 วัน</t>
  </si>
  <si>
    <t>บ.ศรีมงคลขนส่ง จก. </t>
  </si>
  <si>
    <t>กท 49/2560</t>
  </si>
  <si>
    <t>นายสุภาพ ธรรมศรีชอบ</t>
  </si>
  <si>
    <t>ท2-4นม00290/57</t>
  </si>
  <si>
    <t>รถโดยสารคันหมายเลขทะเบียน 10-7733 นม สาย 589 อุบลราชธานี-พัทยา ขับรถมาในช่องทางคู่ขนานบนถนน 34 ฝั่งขาเข้าชลบุรี และเปลี่ยนช่องทางเดินทางไปช่องทางด่วนโดยการชะลอรถ(ไม่ได้หยุดรถ) และรอรถเทรลเลอร์วิ่งอยู่ในช่องทางด่วนด้านซ้ายสุด ซึ่งได้ขับผ่านไปแล้วประมาณครึ่งคัน ได้เฉี่ยวกับกระจกของรถโดยสาร เป็นเหตุให้รถโดยสารเคลื่อนตัวเข้าไปในช่องทางด่วนและตกลงคูข้างทาง และมีผู้บาดเจ็บเล็กน้อย 5 คน(หญิง) ซึ่งโดยสารมากับรถโดยสารคันดังกล่าว </t>
  </si>
  <si>
    <t>16:05 น.</t>
  </si>
  <si>
    <t>34+900 </t>
  </si>
  <si>
    <t>ตะเคียน </t>
  </si>
  <si>
    <t>อ.ด่านขุนทด </t>
  </si>
  <si>
    <t>30-0563 ขก  </t>
  </si>
  <si>
    <t>นายพิทักษ์ แก้วมาตย์</t>
  </si>
  <si>
    <t>ขก.77/2557</t>
  </si>
  <si>
    <t>นายวีรพล ทองคำ</t>
  </si>
  <si>
    <t>ท3-3ขก00207/46</t>
  </si>
  <si>
    <t xml:space="preserve">รถโดยสารไม่ประจำทาง คันหมายเลขทะเบียน 30-0563 ขอนแก่น รับนักเรียนโรงเรียนบ้านหนอง อ.ภูเขียว จ.ชัยภูมิ กลับจากชมพระเมรุมาศ เมื่อถึงที่เกิดเหตุ มีรถกระบะหมายเลขทะเบียน บน-798 ลพบุรี ตัดหน้ากระชั้นชิดทำให้เกิดการเฉี่ยวชน รถโดยสารคันดังกล่าวเสียหลักพุ่งข้ามเลนลงข้างทาง ทำให้รถได้รับบาดเจ็บและมีผู้เสียชีวิต </t>
  </si>
  <si>
    <t>09:00 น.</t>
  </si>
  <si>
    <t>ถนนสุขุมวิท</t>
  </si>
  <si>
    <t>หนองไม้แดง </t>
  </si>
  <si>
    <t>15-9871 กท  </t>
  </si>
  <si>
    <t>กรุงเทพฯ-บ้านบึง </t>
  </si>
  <si>
    <t>2 ปี9 เดือน6 วัน</t>
  </si>
  <si>
    <t>บขส./นายไพโรจน์  ศรีหา/นายวิมลศักดิ์  ป้องประสิทธิ์</t>
  </si>
  <si>
    <t>กท.14/2559</t>
  </si>
  <si>
    <t xml:space="preserve">นายชัชวาลย์ ชัยฤทธิ์ </t>
  </si>
  <si>
    <t>ท2-3กท.02532/58</t>
  </si>
  <si>
    <t>รถตู้โดยสารคันเกิดเหตุรับผู้โดยสารเดินทางออกมาจากอำเภอบ้านบึง มุ่งหน้าเข้ากรุงเทพฯ เมื่อถึงที่เกิดเหตุมีรถจักรยานยนต์เปลี่ยนช่องจราจร ตัดหน้าเพื่อจะกลับรถในระยะกระชั้นชิด ทำให้รถตู้โดยสารหักหลบไม่ทันจึงเกิดการเฉี่ยวชนกันขึ้นเป็นเหตุให้ผู้ขับขี่จักรยานยนต์ ได้รับบาดเจ็บ (ขณะเกิดเหตุ รถตู้โดยสารมีผู้โดยสารจำนวน 4 ตน) </t>
  </si>
  <si>
    <t>12:00 น. </t>
  </si>
  <si>
    <t>ทล.21 กม.124-125 ต.สระประดู่ อ.วิเชียรบุรี </t>
  </si>
  <si>
    <t>สระประดู่ </t>
  </si>
  <si>
    <t>อ.วิเชียรบุรี </t>
  </si>
  <si>
    <t>15-6237 กท  </t>
  </si>
  <si>
    <t>กรุงเทพฯ - ลำปาง (ข) </t>
  </si>
  <si>
    <t>4 ปี11 เดือน12 วัน</t>
  </si>
  <si>
    <t>บขส./บจก.ธนบุรีพานิชโค้ชแอนด์ทรัค </t>
  </si>
  <si>
    <t>กท.8/2553</t>
  </si>
  <si>
    <t>นายประสิทธิ์ ศิริสม</t>
  </si>
  <si>
    <t>ท3-5กท00637/56</t>
  </si>
  <si>
    <t>รถโดยสารประจำทาง หมวด 2 เส้นทาง กรุงเทพ-หล่มสัก คันหมายเลขทะเบียน 15-6237 กทม. วิ่งออกจากอำเภอหล่มสัก เวลา 08.30 น. มุ่งหน้าเข้าสู่กรุงเทพมหานคร ระหว่างทางมีรถปิกอัพ คันหมายเลขทะเบียน 1ฒช-2784 กทม. ตัดหน้าในระยะกระชั้นชิด ซึ่งทำให้เกิดอุบัติเหตุดังกล่าว ไม่มีผู้ได้รับบาดเจ็บ และเสียชีวิตแต่อย่างใด </t>
  </si>
  <si>
    <t>07:50 น. </t>
  </si>
  <si>
    <t>ลพบุรี </t>
  </si>
  <si>
    <t>ทางหลวงหมายเลข 21 กม.85 </t>
  </si>
  <si>
    <t>ศิลาทิพย์ </t>
  </si>
  <si>
    <t>อ.ชัยบาดาล </t>
  </si>
  <si>
    <t>10-6317 นม</t>
  </si>
  <si>
    <t>นครราชสีมา - เพชรบูรณ์</t>
  </si>
  <si>
    <t>13 ปี0 เดือน2 วัน</t>
  </si>
  <si>
    <t>กท.48/2556</t>
  </si>
  <si>
    <t>นายอติชาติ พลีรัตน์</t>
  </si>
  <si>
    <t>ท2-3นม.00305/59</t>
  </si>
  <si>
    <t>29.ถนนไม่มีไฟฟ้าแสงสว่าง</t>
  </si>
  <si>
    <t>รถบรรทุกไม่ประจำทาง คันหมายเลขทะเบียน 70-6326 นม  มุ่งหน้ามาจากสระบุรี ได้กลับรถ เพื่อมุ่งหน้าเข้าสู่บริษัท สหฟาร์ม จำกัด ตำบลศิลาทิพย์เมื่อถึงจุดเกิดเหตุ รถโดยสารประจำทาง คันหมายเลขทะเบียน 10-6317นม ได้พยายามขับแซงรถบรรทุกไม่ประจำทาง แต่ทำให้ชนท้ายรถบรรทุกฯ ดังกล่าว  </t>
  </si>
  <si>
    <t>15:00 น. </t>
  </si>
  <si>
    <t>บางเสร่ </t>
  </si>
  <si>
    <t>อ.สัตหีบ </t>
  </si>
  <si>
    <t>10-3297 ชบ  </t>
  </si>
  <si>
    <t>ชลบุรี-สัตหีบ</t>
  </si>
  <si>
    <t>12 ปี11 เดือน17 วัน</t>
  </si>
  <si>
    <t>บริษัท สุขุมวิทเดินรถ จำกัด /น.ส.ฉวีวรรณ บุญแต่ง</t>
  </si>
  <si>
    <t>ชบ.1/2559</t>
  </si>
  <si>
    <t>นายสมพร บุญแต่ง</t>
  </si>
  <si>
    <t>รถโดยสารสองแถวคันเกิดเหตุรับผุ้โดยสารเดินทางมุ่งหน้าเข้าสัตหีบ เมื่อมาถึงบริเวณที่เกิดเหตุการณ์ พขร.ทะเลาะวิวาทกับภรรยา ที่ห้องโดยสารมาด้วย เกิดการยื้อแย่งพวงมาลัยรถ ทำให้ พขร.ควบคุมรถไม่ได้ จนรถเสียหลักออกไหล่ทางด้านซ้ายและชนกับต้นไม้บริเวณข้างทางเป็นเหตุให้มีผู้ได้รับบาดเจ็บและเสียชีวิต ในส่วนของ พขร.และภรรยา หลบหนีจากที่เกิดเหตุ </t>
  </si>
  <si>
    <t>ทล.218 กม.ที่ 17-18 </t>
  </si>
  <si>
    <t>สะแกโพรง </t>
  </si>
  <si>
    <t>10-8671 นม</t>
  </si>
  <si>
    <t>นครราชสีมา - บุรีรัมย์ </t>
  </si>
  <si>
    <t>3 ปี10 เดือน18 วัน</t>
  </si>
  <si>
    <t>บขส./นายปิยะ วิเชียร</t>
  </si>
  <si>
    <t>นายกิตติ์พิพัฒน์ เจริญชัย</t>
  </si>
  <si>
    <t>1บร00146/58</t>
  </si>
  <si>
    <t>มีรถตู้ส่วนบุคคล หมายเลขทะเบียน อร-3138 กรุงเทพฯ มีผู้มากับรถ 7 คน (พระ 5 รูป ผู้ติดตาม 2 คน) ได้หักหลบรถจักรยานยนต์ซึ่งกำลังจะกลับรถ ทำให้รถตู้ส่วนบุคลเสียหลักพุ่งข้ามเลนมาชนประสานงานกับรถตู้โดยสารประจำทาง หมายเลขทะเบียน 10-8671 นครราชสีมา มีผู้โดยสาร 3 คน และจากการตรวจสอบความเร็วก่อนเกิดเหตุของรถตู้โดยสารประจำทาง จากระบบ GPS อยู่ที่ 88 กม./ชม. </t>
  </si>
  <si>
    <t>04:16 น. </t>
  </si>
  <si>
    <t>ทล.12 พิษณุโลก-หล่มสัก กม.88-89 </t>
  </si>
  <si>
    <t>10-1230 พล </t>
  </si>
  <si>
    <t xml:space="preserve"> กรุงเทพฯ-บ้านด่านลานหอย </t>
  </si>
  <si>
    <t>19 ปี10 เดือน7 วัน</t>
  </si>
  <si>
    <t>บขส./น.ส.วลัยพร ด้วงสุวรรณ</t>
  </si>
  <si>
    <t>กท.8/2560</t>
  </si>
  <si>
    <t xml:space="preserve"> นายแนน พันธุ์บุญ</t>
  </si>
  <si>
    <t>ท2-สท.00242/38</t>
  </si>
  <si>
    <t>เหตุเกิดบริเวณ กม.ที่ 88-89 บ้านห้วยทรายเหนือ ต.บ้านแยง อ.นครไทย จ.พิษณุโลก ได้มีรถบัสโดยสารประจำทาง หมายเลขทะเบียน 10-1230 พิษณุโลก สาย 965-2 เส้นทางกรุงเทพฯ-บ้านด่านลานหอย เมื่อมาถึงจุดเกิดเหตุสภาพถนนเป็นทางโค้ง รถได้เสียการทรงตัวชนกับที่กั้นแบริเออร์ทำให้รถพลิกคว่ำ และจากการตรวจสอบความเร็วก่อนเกิดเหตุจากระบบ GPS อยู่ที่ 98 กม./ชม. </t>
  </si>
  <si>
    <t>ขอนแก่น </t>
  </si>
  <si>
    <t>ทางหลวงหมายเลข 2 กม.ที่ 326 </t>
  </si>
  <si>
    <t>ท่าพระ </t>
  </si>
  <si>
    <t>10-8702 ขก  </t>
  </si>
  <si>
    <t>ขอนแก่น - อำเภอพล</t>
  </si>
  <si>
    <t>0 ปี11 เดือน13 วัน</t>
  </si>
  <si>
    <t>บริษัท สหะขอนแก่นการยนต์เดินรถ จำกัด/บริษัท สหยานยนต์อีสาน(2514) จำกัด </t>
  </si>
  <si>
    <t>ขก.4/2554</t>
  </si>
  <si>
    <t xml:space="preserve"> นายทองปัง กุลพิมล</t>
  </si>
  <si>
    <t>ท2-1ขก 00077/57</t>
  </si>
  <si>
    <t>รถคันที่ 1 หมายเลขทะเบียน ขท 7977 ชลบุรี มีนายโอภาส จิรภาสพรสกุล ขับอยู่บนถนนมิตรภาพ เมื่อถึงที่เกิดเหตุซึ่งเป็นจุดกลับรถ ได้กลับรถกะทันหัน โดยไม่ให้สัญญาณไฟเลี้ยว ทำให้รถที่ตามหลังมาคันที่ 2-6 หยุดรถไม่ทัน เป็นเหตุให้รถคันที่ 2-6 ชนท้ายต่อเนื่องกัน โดยมีรถโดยสารประจำทาง ชนเป็นคันสุดท้าย  </t>
  </si>
  <si>
    <t>00:02 น. </t>
  </si>
  <si>
    <t>ชัยนาท </t>
  </si>
  <si>
    <t>ทางหลวงแผ่นดินหมายเลข 340 / กม.ที่ 149 </t>
  </si>
  <si>
    <t>ท่าฉนวน </t>
  </si>
  <si>
    <t>อ.มโนรมย์ </t>
  </si>
  <si>
    <t>30-0407 นว</t>
  </si>
  <si>
    <t>2 ปี1 เดือน22 วัน</t>
  </si>
  <si>
    <t>นายกฤตนัย ประสาทแก้ว</t>
  </si>
  <si>
    <t>นว.73/2558</t>
  </si>
  <si>
    <t>ท2-1นว.00159/55</t>
  </si>
  <si>
    <t>รถบรรทุกไม่ประจำทาง คันหมายเลขทะเบียน 70– 1168 จันทบุรี (ลากจูง) และคันหมายเลขทะเบียน 70-1169 จันทบุรี (กึ่งพ่วง) ซึ่งบรรทุกพุทราจากจังหวัดเชียงรายมุ่งหน้าตลาดไท ถึงที่เกิดเหตุ ได้จอดรถรถบริเวณไหล่ทาง ระหว่างออกรถได้มีรถบัสเช่าเหมา คันหมายเลขทะเบียน 30-0407 นครสวรรค์ มาชนท้ายเป็นเหตุให้คนขับรถโดยสารไม่ประจำทางและผู้ที่นั่งมาด้วยบาดเจ็บเล็กน้อย </t>
  </si>
  <si>
    <t>19:20 น.</t>
  </si>
  <si>
    <t>กาฬสินธุ์ </t>
  </si>
  <si>
    <t>2291 </t>
  </si>
  <si>
    <t>นาโก </t>
  </si>
  <si>
    <t>อ.กุฉินารายณ์ </t>
  </si>
  <si>
    <t>10-4167 รอ  </t>
  </si>
  <si>
    <t>กรุงเทพฯ - ดอนตาล</t>
  </si>
  <si>
    <t>8 ปี10 เดือน15 วัน</t>
  </si>
  <si>
    <t>บขส./บริษัทสหพันธ์ ร้อยเอ็ดทัวร์ จำกัด </t>
  </si>
  <si>
    <t>กท 33/2552</t>
  </si>
  <si>
    <t>นายพงศ์ษธรท์ ไชยแสง</t>
  </si>
  <si>
    <t>ท2-รอ 103/54</t>
  </si>
  <si>
    <t>รถโดยสารประจำทาง หมายเลขทะเบียน 10-4167 ร้อยเอ็ด มาจากอำเภอเขาวง มุ่งหน้าไปอำเภอกุฉินารายณ์ พอมาถึงที่เกิดเหตุซึ่งเป็นทางตรง สองช่องจราจร วิ่งสวนทาง ได้มีรถปิคอัพ หมายเลขทะเบียน บจ-7449 กาฬสินธุ์ ขับย้อนศรพุ่งชนรถโดยสารประจำทางด้านหน้าซ้าย เป็นเหตุให้โคมไฟหน้า กันชน และประตูรถโดยสารได้รับความเสียหาย ส่วนรถปิคอัพด้านหน้าซ้ายได้รับความเสียหาย เช่นกัน </t>
  </si>
  <si>
    <t>ทล.32 (ถ.เอเชีย)</t>
  </si>
  <si>
    <t>บางมัญ</t>
  </si>
  <si>
    <t>33-3241 กท</t>
  </si>
  <si>
    <t>1 ปี11 เดือน5 วัน</t>
  </si>
  <si>
    <t>ห้างหุ้นส่วนจำกัด บุญเรือน ทัวร์</t>
  </si>
  <si>
    <t>กท.1020/2558</t>
  </si>
  <si>
    <t>นายปฐมพัฒน์ พันธ์ผล</t>
  </si>
  <si>
    <t>ท2-ยส00355/59</t>
  </si>
  <si>
    <t>สาเหตุการเกิดอุบัติเหตุ สันนิษฐานว่าเกิดจากความประมาทของผู้ขับรถ อย่างไรก็ตาม อยู่ระหว่างการสอบสวนของตำรวจ สภ.เมือง อ.เมือง จ.สิงห์บุรี และจากการวิเคราะห์ของทีมสอบสวนอุบัติเหตุ อุบัติเหตุดังกล่าวเกิดขึ้นในเวลากลางคืน สภาพทางเป็นทางตรง ไม่มีไฟส่องสว่าง คาดว่าผู้โดยสารหลับ ขณะผู้ขับขี่ใช้ความเร็วเกินกว่าที่กฎหมายกำหนด (ความเร็วจากระบบ GPS อยู่ที่ 107 กม./ชม.) ความรุนแรงของอุบัติเหตุครั้งนี้ จึงทำให้เกิดความเสียหายกับรถและผู้โดยสาร อีกทั้ง แรงกระแทกจากการชนทำให้แบตเตอรี่เสียหายก่อให้เกิดการลัดวงจรจนเกิดไฟลุกไหม้ห้องเครื่อง และลามไปยังห้องโดยสาร ประกอบกับรถมีการติดตั้งก๊าซ GNG เมื่อมีความร้อนสูง อุปกรณ์ระบายความร้อน (Pressure Release Device) จะเกิดการละลายเพื่อระบายแรงดันก๊าซที่อยู่ในถัง ป้องกันมิให้ถังระเบิด แต่มีผลข้างเคียงทำให้เป็นเชื้อเพลิงในการลุกไหม้ </t>
  </si>
  <si>
    <t>02:10 น.</t>
  </si>
  <si>
    <t>ถนนมะลิวัลย์ </t>
  </si>
  <si>
    <t>ชุมแพ </t>
  </si>
  <si>
    <t>อ.ชุมแพ </t>
  </si>
  <si>
    <t>10-1571 พช  </t>
  </si>
  <si>
    <t>เชียงใหม่ - ขอนแก่น – อุบลราชธานี </t>
  </si>
  <si>
    <t>6 ปี9 เดือน8 วัน</t>
  </si>
  <si>
    <t>บริษัท เพชรประเสริฐ จำกัด </t>
  </si>
  <si>
    <t>กท.21/2554</t>
  </si>
  <si>
    <t xml:space="preserve"> เสกสรรค์ นาคสุวรรณ์</t>
  </si>
  <si>
    <t>ท4-3พช00007/55</t>
  </si>
  <si>
    <t>รถโดยสารประจำทาง สายที่ 871 เชียงใหม่-อุบลราชธานี หมายเลขทะเบียน 10-1571 เพชรบูรณ์ มุ่งหน้า จ.ขอนแก่น จะเลี้ยวขวาเพื่อเข้าสถานีขนส่งผู้โดยสารอำเภอชุมแพ ชนกับรถเก๋งที่จะตรงไปทางเพชรบูรณ์  </t>
  </si>
  <si>
    <t>22:45 น.</t>
  </si>
  <si>
    <t>129 </t>
  </si>
  <si>
    <t>นาจักร </t>
  </si>
  <si>
    <t>30-0924 ชร  </t>
  </si>
  <si>
    <t>5 ปี10 เดือน29 วัน</t>
  </si>
  <si>
    <t>นายถนอม อริยะ </t>
  </si>
  <si>
    <t>ชร.47/2560</t>
  </si>
  <si>
    <t>ท3-ชร.00050/40</t>
  </si>
  <si>
    <t>รถยนต์ส่วนบุคคลคันหมายเลขทะเบียน กฉ 1977 แพร่ มาจากทางขาล่องเลี้ยวขวาไปเฉี่ยวชนกับรถตู้โดยสารไม่ประจำทาง เลขทะเบียน 30-0924 เชียงราย </t>
  </si>
  <si>
    <t>18:30 น. </t>
  </si>
  <si>
    <t>402 </t>
  </si>
  <si>
    <t>เกาะแก้ว </t>
  </si>
  <si>
    <t>30-0226 พท  </t>
  </si>
  <si>
    <t>4 ปี11 เดือน2 วัน</t>
  </si>
  <si>
    <t>นางสาวธิดารัตน์ คงเหมือน </t>
  </si>
  <si>
    <t>พท.25/2556</t>
  </si>
  <si>
    <t>นายประเสริฐ อินทรัตน์</t>
  </si>
  <si>
    <t>ท2-ภก.00452/48</t>
  </si>
  <si>
    <t>รถคันหมายเลขทะเบียน 30-0226 พัทลุง รับนักท่องเที่ยวชาวจีน จำนวน 26 คน มาจากจังหวัดพังงา มุ่งหน้าเข้าพื้นที่ภูเก็ต เมื่อถึงบริเวณดังกล่าวคนขับรถได้กลิ่นและเห็นควันออกมาจากช่องแอร์ด้านหลังรถ ซึ่งเกิดจากระบบแอร์ขัดข้องและมีประกายไฟ จึงได้เปิดประตูให้ผู้โดยสารนักท่องเที่ยวชาวจีนลงจากรถหมดทุกคน และได้ใช้ถังดับเพลิงฉีดเพื่อดับไฟแต่ไม่สามารถควบคุมได้เป็นเหตุให้ไฟลุกไหม้ตัวรถได้รับความเสียหาย และต่อมาได้นำรถบัสเช่าเหมาอีกคันนำผู้โดยสารส่งถึงที่พักโรงแรมเพิร์ลเป็นที่เรียบร้อย </t>
  </si>
  <si>
    <t>กำแพงเพชร </t>
  </si>
  <si>
    <t>ทล. 1 กม. 392-393 (ขาล่อง) </t>
  </si>
  <si>
    <t>ดอนแตง </t>
  </si>
  <si>
    <t>อ.ขาณุวรลักษบุรี </t>
  </si>
  <si>
    <t>16-0837 กท  </t>
  </si>
  <si>
    <t>กรุงเทพฯ - เชียงใหม่ (ข) </t>
  </si>
  <si>
    <t>0 ปี10 เดือน9 วัน</t>
  </si>
  <si>
    <t xml:space="preserve">นายวินัย ถาวรพันธ์ </t>
  </si>
  <si>
    <t>ท2-ชม. 01108/53</t>
  </si>
  <si>
    <t>รถยนต์บรรทุกส่วนบุคคล คันหมายเลขทะเบียน ผม 5663 ขอนแก่น มุ่งหน้าไปกรุงเทพมหานคร ขับรถมาด้วยความเร็วซึ่งมองไม่เห็นรถข้างหน้า และหักหลบไม่ทันทำให้ชนท้ายรถโดยสารประจำทาง คันหมายเลขทะเบียน 16-0837 กรุงเทพมหานคร ที่กำลังกลับรถเพื่อมุ่งหน้าไปกรุงเทพมหานครบริเวณจุดกลับรถ จึงพบว่ารถโดยสารประจำทางสภาพตรงบริเวณล้อพ่วงหลังด้านข้างซ้าย และด้านข้างขวาได้รับความเสียหาย รถยนต์บรรทุกส่วนบุคคลไฟหน้าด้านขวามีสภาพได้รับความเสียหาย และไม่มีผู้รับบาดเจ็บ </t>
  </si>
  <si>
    <t>09:20 น.</t>
  </si>
  <si>
    <t>ถ.340 (กรุงเทพฯ-สุพรรณบุรี)  </t>
  </si>
  <si>
    <t>10-1258 สพ  </t>
  </si>
  <si>
    <t>กรุงเทพฯ-อ่างทอง-สุพรรณบุรี </t>
  </si>
  <si>
    <t>4 ปี9 เดือน10 วัน</t>
  </si>
  <si>
    <t>บขส./น.ส.เยาวลักษณ์ ชูพันธ์</t>
  </si>
  <si>
    <t>กท.4/2558</t>
  </si>
  <si>
    <t xml:space="preserve">นายอัฏฐพล อนุวาร </t>
  </si>
  <si>
    <t>ท2-สพ.00109/55</t>
  </si>
  <si>
    <t>รถตู้โดยสารสาธารณะ หมวด 2 เส้นทาง กรุงเทพ-อ่างทอง-สุพรรณบุรี หมายเลขทะเบียน 10-1258 อ่างทอง จอดส่งผู้โดยสารที่หน้าห้างสรรพสินค้าโลตัสสุุพรรณบุรี ได้มีรถจักรยานยนต์สาธารณธ หมายเลขทะเบียน กกค 271 กาญจนบุรี มาชนท้ายทำให้ผู้ขับขี่ (ชาย) ได้รับบาดเจ็บ </t>
  </si>
  <si>
    <t>19:08 น.</t>
  </si>
  <si>
    <t>นครปฐม </t>
  </si>
  <si>
    <t>ถ.เพชรเกษม (ขาไปราชบุรี)</t>
  </si>
  <si>
    <t>สนามจันทร์ </t>
  </si>
  <si>
    <t>15-8308 กท  </t>
  </si>
  <si>
    <t>กรุงเทพฯ - นครปฐม </t>
  </si>
  <si>
    <t>3 ปี9 เดือน0 วัน</t>
  </si>
  <si>
    <t>บขส./นายวีรศักดิ์ สุนศุข</t>
  </si>
  <si>
    <t>กท.13/2559</t>
  </si>
  <si>
    <t xml:space="preserve">นายจินดา สุนศุข </t>
  </si>
  <si>
    <t>ท2-นฐ329/2557</t>
  </si>
  <si>
    <t>คนขับรถตู้โดยสารประจำทางสาย 83 - 12 หมายเบขทะเบียน 15 - 8308 กท. (ไม่มีผู้โดยสาร) ขับรถมาถึงจุดเกิดเหตุ บริเวณถนนเพชรเกษมช่วงขาเข้าไปจังหวัดราชบุรี หน้าร้านกุ้งอบภูเขาไฟ และลากศพผู้ขับขี่รถจักรยานยนต์ติดใต้ท้องรถมาด้วยเป็นระยะทางกว่า 3 กิโลเมตร จนถึงบ้านพักของคนขับรถที่ถนนมาลัยแมน ต.หนองปากโลง อ.เมือง จ.นครปฐม</t>
  </si>
  <si>
    <t>ตาก </t>
  </si>
  <si>
    <t>ทางหลวงแผ่นดินหมายเลข 1 กม.555+400 </t>
  </si>
  <si>
    <t>แม่สลิด </t>
  </si>
  <si>
    <t>อ.บ้านตาก </t>
  </si>
  <si>
    <t>14-6584 กท  </t>
  </si>
  <si>
    <t>กรุงเทพฯ-เชียงใหม่(ข)</t>
  </si>
  <si>
    <t>8 ปี9 เดือน28 วัน</t>
  </si>
  <si>
    <t>บขส./บ.เทพสมบัติ จก.</t>
  </si>
  <si>
    <t>กท.11/2560</t>
  </si>
  <si>
    <t>นางธนัทอร คล้ำสุข</t>
  </si>
  <si>
    <t>ท4-กท.00477/59</t>
  </si>
  <si>
    <t>รถโดยสารคันหมายเลขทะเบียน 14-6584 กทม.ของบ.สมบัติทัวร์ จก.พร้อมผู้โดยสาร 29 คนเดินทางออกจาก จ.เชียงใหม่ ปลายทางจ.กทม. เมื่อรถเดินทางมาถึงบริเวณที่เกิดเหตุ รถเสียหลักตกลงข้างทาง </t>
  </si>
  <si>
    <t>09:02 น.</t>
  </si>
  <si>
    <t>สมุทรปราการ </t>
  </si>
  <si>
    <t>ทางหลวงแผ่นดินหมายเลข 303 (ถนนสุขสวัสดิ์ ) </t>
  </si>
  <si>
    <t>ปากคลองบางปลากด </t>
  </si>
  <si>
    <t>อ.พระสมุทรเจดีย์ </t>
  </si>
  <si>
    <t xml:space="preserve"> 14-2990 กท </t>
  </si>
  <si>
    <t>ต.106 </t>
  </si>
  <si>
    <t>ตลาดบางปะแก้ว-ท่าน้ำพระสมุทรเจดีย์</t>
  </si>
  <si>
    <t>องค์การขนส่งมวลชนกรุงเทพ /ร้อยตำรวจตรี ประสิทธิ์ อึงสวัสดิ์</t>
  </si>
  <si>
    <t xml:space="preserve">กท. 20/2552  </t>
  </si>
  <si>
    <t xml:space="preserve">นายประยงค์ ด่านมะลิ </t>
  </si>
  <si>
    <t xml:space="preserve">ท2-สก 00041/59 </t>
  </si>
  <si>
    <t>11.เปลี่ยนช่องทางกระทันหัน</t>
  </si>
  <si>
    <t>รถตู้โดยสาร คันหมายเลขทะเบียน 14-2990 กท. เปลี่ยนช่องทางการเดินรถกะทันหัน จนเป็นเหตุให้ไปชนท้ายรถบรรทุก ไม่ประจำทาง คันหมายเลขทะเบียน 63-6780 กท. ทำให้มีผู้ได้รับบาดเจ็บเล็กน้อย เป็น หญิง จำนวน 1 ราย </t>
  </si>
  <si>
    <t>05:30 น. </t>
  </si>
  <si>
    <t>ระนอง </t>
  </si>
  <si>
    <t>29 </t>
  </si>
  <si>
    <t>ทรายแดง </t>
  </si>
  <si>
    <t>10-1041 รน</t>
  </si>
  <si>
    <t>64 </t>
  </si>
  <si>
    <t>กรุงเทพฯ - ระนอง </t>
  </si>
  <si>
    <t>5 ปี0 เดือน9 วัน</t>
  </si>
  <si>
    <t>บขส./นายชูเกียรติ วรสันตะติพงษ์</t>
  </si>
  <si>
    <t>กท.57/2559</t>
  </si>
  <si>
    <t xml:space="preserve">นายสมชาย สุขเมือง </t>
  </si>
  <si>
    <t>ท2-00107/57</t>
  </si>
  <si>
    <t>รถโดยสารประจำทางสายที่ 64 ระนอง-กทม.ทะเบียน 10-1041 รน จะหยุดจอดผู้โดยสารตรงที่เกิดเหตุ มีรถบรรทุกพ่วง ทะเบียน 70-1177 รน จอดเสียบริเวณข้างถนน รถโดยสารวิ่งมาชนท้าย ไม่มีผู้เสียชีวิต </t>
  </si>
  <si>
    <t>468 (เพชรเกษม41) </t>
  </si>
  <si>
    <t>นากระตาม </t>
  </si>
  <si>
    <t>อ.ท่าแซะ </t>
  </si>
  <si>
    <t>30-1848 สป  </t>
  </si>
  <si>
    <t>4 ปี11 เดือน29 วัน</t>
  </si>
  <si>
    <t>บริษัท คุณอนันต์ ทราเวล แอนด์ เซอร์วิส จำกัด </t>
  </si>
  <si>
    <t>วัชรา ศรีสืบพันธ์</t>
  </si>
  <si>
    <t>ขับรถมาจากภูเก็ตมุ่งหน้าสู่กรุงเทพฯ เมื่อมาถึงที่เกิดเหตุซึ่งเป็นทางโค้ง ฝนตก รถเกิดเสียหลักทำให้พุ่งข้ามเกาะกลางถนน </t>
  </si>
  <si>
    <t>17:40 น.</t>
  </si>
  <si>
    <t>อุดรธานี </t>
  </si>
  <si>
    <t>443 </t>
  </si>
  <si>
    <t>โนนสูง </t>
  </si>
  <si>
    <t>10-6594 อบ </t>
  </si>
  <si>
    <t>อุบลราชธานี-หนองคาย</t>
  </si>
  <si>
    <t>บริษัท สงวนชัยอุบลเดินรถ จำกัด</t>
  </si>
  <si>
    <t>กท.77/2560</t>
  </si>
  <si>
    <t xml:space="preserve">ไวทย์ทูล ลัดดา </t>
  </si>
  <si>
    <t>ท2-00147/47</t>
  </si>
  <si>
    <t>รถโดยสารหมายเลขทะเบียน 10-6594 อุบลราชธาน ีขับรถด้วยความเร็ว ไม่สามารถควบคุมรถได้ จึงไปเฉี่ยวชนรถโดยสารคันหมายเลขทะเบียน 10-8153 ขอนแก่น และเสียหลักไปเฉี่ยวชนรถเก๋ง หมายเลขทะเบียน กม-3501 อุดรธานี  </t>
  </si>
  <si>
    <t>10-8153 ขก  </t>
  </si>
  <si>
    <t>ขอนแก่น-อุดรธานี </t>
  </si>
  <si>
    <t>5 ปี9 เดือน13 วัน</t>
  </si>
  <si>
    <t>บขส./บริษัท สมพงษ์เคทรานสปอร์ต</t>
  </si>
  <si>
    <t>กท.20/2560</t>
  </si>
  <si>
    <t>นายธวัช ชุมทอง</t>
  </si>
  <si>
    <t>ท2-00129/50</t>
  </si>
  <si>
    <t>เพชรบุรี </t>
  </si>
  <si>
    <t>11+700 </t>
  </si>
  <si>
    <t>สามพระยา </t>
  </si>
  <si>
    <t>อ.ชะอำ </t>
  </si>
  <si>
    <t>40-0161 รบ  </t>
  </si>
  <si>
    <t>14 ปี10 เดือน23 วัน</t>
  </si>
  <si>
    <t>กรมการทหารช่าง กองทัพบก </t>
  </si>
  <si>
    <t>รบ.ส5/2549</t>
  </si>
  <si>
    <t xml:space="preserve">อื่นๆ </t>
  </si>
  <si>
    <t>รถบัสโดยสารส่วนบุคคล คันหมายเลขทะเบียน 40-0161 ราชบุรี ขับมาถึงที่เกิดเหตุชนท้ายกับรถพ่วงบรรทุกน้ำ คันหมายเลขทะเบียน 71-3845 ชลบุรี (ตัวพ่วง) ที่จอดพักบนไหล่ทาง </t>
  </si>
  <si>
    <t>rev: 19/01/2561</t>
  </si>
  <si>
    <t>หมายเหตุ : ข้อมูลการเกิดอุบัติเหตุรถโดยสารสาธารณะ รวบรวมจากสำนักงานขนส่งจังหวัดทั่วประเทศ กรมการขนส่งทางบก ณ วันที่ 19 มกราคม 2561</t>
  </si>
  <si>
    <t>10-7920 ขก  </t>
  </si>
  <si>
    <t>ขอนแก่น - ภูเขียว </t>
  </si>
  <si>
    <t>6 ปี9 เดือน9 วัน</t>
  </si>
  <si>
    <t>บริษัท ภูเขียวขนส่ง จำกัด/นายพรสรร จุลละนันทน์</t>
  </si>
  <si>
    <t>กท.79/2560</t>
  </si>
  <si>
    <t xml:space="preserve">อนุพล ศรีนารถนาวา </t>
  </si>
  <si>
    <t>ท2-00601/59</t>
  </si>
  <si>
    <t xml:space="preserve">พนักงานขับรถ ได้ขับรถโดยสารประจำทางทะเบียน 10-7920 ขอนแก่น โดยออกจากสถานีขนส่งผู้โดยสารจังหวัดขอนแก่น แห่งที่ 3 ไปอำเภอชุมแพ เมื่อถึงที่เกิดเหตุได้เกิดอาการหลับใน เป็นเหตุให้รถพุ่งลงเกาะกลางถนนชนคอสะพาน </t>
  </si>
  <si>
    <t>30-4056 ชบ</t>
  </si>
  <si>
    <t>บ.ราชา อินเตอร์ กรุ๊ป จก.</t>
  </si>
  <si>
    <t>ชบ 118/2558</t>
  </si>
  <si>
    <t>นายกฤษดา สุขสมบูรณ์</t>
  </si>
  <si>
    <t>ไม่มีใบอนุญาตขับรถ พรบ.ขนส่ง</t>
  </si>
  <si>
    <r>
      <t xml:space="preserve">รถโดยสารเช่าเหมา (รถบัส) ทะเบียน 30-4096 ชลบุรี ขับมาด้วยความเร็ว (ข้อมูลจากศูนย์ </t>
    </r>
    <r>
      <rPr>
        <sz val="14"/>
        <color indexed="8"/>
        <rFont val="TH SarabunPSK"/>
        <family val="2"/>
      </rPr>
      <t>gps ความเร็ว 85 กม./ชม.) ทำให้ชนท้าย รถบัสเช่าเหมา ทะเบียน 30-4056 ชลบุรี ทำให้รถเสียการทรงตัวไปชนรถอื่นจนเป็นเหตุอุบัติเหตุต่อเนื่องอีก 5 คัน รวมรถเกิดอุบัติเหตุจำนวน 7 คัน</t>
    </r>
  </si>
  <si>
    <t>30-4096 ชบ</t>
  </si>
  <si>
    <t>นายวิชัย ทองนวล</t>
  </si>
  <si>
    <t>ชบ 135/2560</t>
  </si>
  <si>
    <t>นายแสงกล้า สุมงคล</t>
  </si>
  <si>
    <t>ท3-2ขก00043/49</t>
  </si>
  <si>
    <t>33-2314 กทม</t>
  </si>
  <si>
    <t>นายประสาท ชัยกิตติภรณ์</t>
  </si>
  <si>
    <t>กท12/2559</t>
  </si>
  <si>
    <t>น.ส.จันทร์จิรา อิงชำนิ</t>
  </si>
  <si>
    <t>กท846/2560</t>
  </si>
  <si>
    <t xml:space="preserve">รถโดยสารไม่ประจำทางรับส่งนักท่องเที่ยวจากจังหวัดตราด ทะเบียน 33-2214 กทม ซึ่งรับนักท่องเที่ยวจากมาบตาพุดจะกลับจังหวัดตราด เมื่อมาถึงสถานที่เกิดเหตุจอดติดไฟแดงอยู่ มีรถมาชนท้าย </t>
  </si>
  <si>
    <t>10-3161 สฎ</t>
  </si>
  <si>
    <t>สุราษฎร์ธานี - นครศรีธรรมราช </t>
  </si>
  <si>
    <t>10 ปี11 เดือน27 วัน</t>
  </si>
  <si>
    <t>บริษัท พันทิพย์ (1970) จำกัด/นางน้อยนิตย์ ชูแก้ว</t>
  </si>
  <si>
    <t>นายวิชาญ บัวเผียน</t>
  </si>
  <si>
    <t>ท2-2นศ00051/60</t>
  </si>
  <si>
    <t xml:space="preserve">รถโดยสารประจำทาง ทะเบียน 10 – 3161 สฎ. เมื่อมาถึงที่เกิดเหตุบริเวณทางแยก รถยนต์ กย – 6390 นศ. และรถโดยสารประจำทาง 10 – 3161 สฎ. ได้ลดความเร็วลง ทำให้รถบรรทุก  70 – 3457 สฎ. ซึ่งขับตามหลังมาไม่สามารถหยุดรถได้ทันจึงเกิดเหตุชนท้าย </t>
  </si>
  <si>
    <t>30-4050 ชม  </t>
  </si>
  <si>
    <t>0 ปี10 เดือน22 วัน</t>
  </si>
  <si>
    <t>สหกรณ์นครลานนาเดินรถ จำกัด/นายยงยุทธ บุญเลิศ </t>
  </si>
  <si>
    <t>ชม143/2556</t>
  </si>
  <si>
    <t xml:space="preserve">นายยงยุทธ บุญเลิศ </t>
  </si>
  <si>
    <t xml:space="preserve">ท2-ชม 493/55 </t>
  </si>
  <si>
    <t>ลานจอดรถหน้าพระตำหนักภูพิงค์ราชนิเวศน์. ถนนดอยสุเทพ - ปุย.รถโดยสารสองแถว 30-4050 ชม.จอดรอผู้โดยสารอยู่ ใส่เกียร์ว่างและเอาก้อนหินหนุนล้อป้องกันรถไหล เมื่อผู้โดยสารกลับมาที่รถได้ขึ้นไปนั่งรอบนรถ รถไหลข้ามหินที่หนุนไว้แล้วตกลงไปข้างทาง</t>
  </si>
  <si>
    <t>10-0009 สฎ  </t>
  </si>
  <si>
    <t>ชุมพร-สุราษฎร์ธานี</t>
  </si>
  <si>
    <t>38 ปี11 เดือน20 วัน</t>
  </si>
  <si>
    <t>บริษัท สวีชุมพรเดินรถ จำกัด /นางยินดี แขวงเมฆ </t>
  </si>
  <si>
    <t>กท50/2559</t>
  </si>
  <si>
    <t>นายวิสรรค์ แขวงเมฆ</t>
  </si>
  <si>
    <t>ท3-3สฎ.00009/40</t>
  </si>
  <si>
    <t>น้ำท่วม</t>
  </si>
  <si>
    <t>รถโดยสารประจำทาง 10-0009 สฎ บรรทุกโดยสาร จำนวน 51 คน  เมื่อถึงบริเวณหน้าสถานสงเคราะห์คนไร้ที่พึ่งภาคใต้ฯ  ถนนนครศรีฯ-สฎ  มีน้ำท่วมสูงและไหลเชี่ยว รถได้ถูกกระแสน้ำพัดรถเสียหลักพลิกคว่ำลงข้างทาง</t>
  </si>
  <si>
    <t>30-1235 นม  </t>
  </si>
  <si>
    <t>10 ปี11 เดือน12 วัน</t>
  </si>
  <si>
    <t xml:space="preserve"> นายสมศักดิ์ ทรานสปอร์ต จำกัด </t>
  </si>
  <si>
    <t>นม41/2557</t>
  </si>
  <si>
    <t>นายพิศณุ ปัทมเมธิน</t>
  </si>
  <si>
    <t>ท2-สข.17/42</t>
  </si>
  <si>
    <t>รถบัสเช่าเหมา ทะเบียน 30-1235 นครราชสีมา รับแรงงานเขมรจำนวน 56 คน เพื่อมาทำหนังสือเดินทางที่จังหวัดสงขลา โดยเดินทางจากจังหวัดสระบุรี  เมื่อมาถึงจุดเกิดฝนตกถนนลื่นและเป็นทางโค้ง คนขับไม่สามารถบังคับรถได้จึงทำให้ลื่นไถลพลิกตะแคงลงข้างทาง</t>
  </si>
  <si>
    <t>30-3869 ภก</t>
  </si>
  <si>
    <t>ทะเบียนรถงับ</t>
  </si>
  <si>
    <t>นายธนิตย์ เกตุหนู</t>
  </si>
  <si>
    <t>ท.1 -1พง 11/57</t>
  </si>
  <si>
    <t>รถบัสเช่าเหมา ทะเบียน 30-3869 ภูเก็ต มาจากภูเก็ตจะไปรับผู้โดยสารที่สนามบินกระบี่ มาถึงจุดเกิดเหตุหลับใน รถเสียหลักไปเฉี่ยวชนรถตู้เช่าเหมา 30-1203 พังงา รถไถลไปชนเกาะกลางพลิกตะแคง</t>
  </si>
  <si>
    <t>30-1203 พง  </t>
  </si>
  <si>
    <t>นางลำไย รัตนา</t>
  </si>
  <si>
    <t>พง278/2558</t>
  </si>
  <si>
    <t xml:space="preserve"> นายฤทธิเกียรติ์ เทวชู</t>
  </si>
  <si>
    <t>ท2-พง 11/57</t>
  </si>
  <si>
    <t>15-2111 กรุงเทพ</t>
  </si>
  <si>
    <t>ต.23</t>
  </si>
  <si>
    <t>มีนบุรี-ลาดกระบัง(หัวตะเข้)</t>
  </si>
  <si>
    <t>ขสมก./นางอำนวย เพียวอยู่</t>
  </si>
  <si>
    <t>กท10/2557</t>
  </si>
  <si>
    <t xml:space="preserve">นายทองชุบ พิกุลแก้ว </t>
  </si>
  <si>
    <t>ท2-4กท02675/56</t>
  </si>
  <si>
    <t>รถตู้โดยสารประจำทาง ทะเบียน 15-2111 กรุงเทพฯ สาย ต.50  เมื่อมาถึงจุดเกิดเหตุได้มีรถบัสเช่าเหมา ทะเบียน 30-0262 สิงห์บุรี ได้เลี้ยวกลับรถมุ่งหน้าไปสนามบินสุวรรณภูมิ (ขาออกนอกเมือง) ผู้ขับรถตู้ไม่สามารถหยุดรถได้ทันจึงเฉี่ยวชนกับรถบัสเช่าเหมา</t>
  </si>
  <si>
    <t>30-0262 สิงห์บุรี</t>
  </si>
  <si>
    <t>นายพงษ์ศักดิ์ โชติกาญจนเรือง</t>
  </si>
  <si>
    <t>สห27/2560</t>
  </si>
  <si>
    <t>นายวสันต์ บุตรเนียม</t>
  </si>
  <si>
    <t>ท3-ชน33/60</t>
  </si>
  <si>
    <t>30-9399 กท  </t>
  </si>
  <si>
    <t>21 ปี11 เดือน26 วัน</t>
  </si>
  <si>
    <t>บริษัท รวมสินทราเวล แอนด์ เซอร์วิส จำกัด </t>
  </si>
  <si>
    <t>กท386/2558</t>
  </si>
  <si>
    <t>นายเสถียร กุลบุตรดี  </t>
  </si>
  <si>
    <t>ท2-กท.1436/60</t>
  </si>
  <si>
    <r>
      <t xml:space="preserve"> รถบัส (ทัวร์นักท่องเที่ยวต่างชาติ) ทะเบียน 30-9399 กท เดินทางไปพัทยา เมื่อมาถึงที่เกิดเหตุ เกิดมีรถกระบะบรรทุกส่วนบุคคล ทะเบียน ผฉ-5054 ชลบุรี ยางแตก แล้วเสียหลักเฉี่ยวชนรถบรรทุกพ่วง 18 ล้อ  ทำให้รถบรรทุกพ่วงหักหลบมาเฉี่ยวชนรถบัสคันดังกล่าว </t>
    </r>
    <r>
      <rPr>
        <sz val="14"/>
        <color indexed="10"/>
        <rFont val="TH SarabunPSK"/>
        <family val="2"/>
      </rPr>
      <t>(แซงไม่พ้น)</t>
    </r>
  </si>
  <si>
    <t>14-6337 กท  </t>
  </si>
  <si>
    <t>ม4(ก)</t>
  </si>
  <si>
    <t>กรุงเทพฯ-หาดใหญ่(ข) </t>
  </si>
  <si>
    <t>8 ปี10 เดือน27 วัน</t>
  </si>
  <si>
    <t>บขส./บ.ปิยะรุ่งเรืองทัวร์</t>
  </si>
  <si>
    <t>กท34/2554</t>
  </si>
  <si>
    <t>นายอภิชาติ เส้งสุ้น</t>
  </si>
  <si>
    <t>ท2-กท.00611/60</t>
  </si>
  <si>
    <t>รถโดยสารประจำทาง ทะเบียน 14-6337 กทม. ได้รับผู้โดยสารจากกรุงเทพฯ เพื่อไปอ.หาดใหญ่ เมื่อเดินทางมาถึงที่เกิดเหตุรถเกิดการพลิกคว่ำลงข้างทาง (สันนิษฐานคนขับหลับใน) </t>
  </si>
  <si>
    <t>10-8602 นม</t>
  </si>
  <si>
    <t>นครราชสีมา-สูงเนิน(ข)</t>
  </si>
  <si>
    <t>บ.เล็กสุขวงษ์ขนส่ง จก</t>
  </si>
  <si>
    <t>นายธานินทร์ เที่ยงภักดิ</t>
  </si>
  <si>
    <t>ท3-6 นม.128/60</t>
  </si>
  <si>
    <t>รถโดยสารสองแถว ทะเบียน 10-8602 นครราชสีมา หยุดรับผู้โดยสารใต้สะพานฝั่งตรงข้ามตลาดนัดเซฟวัน ทำให้รถของ อบจ.ยโสธร  ทะเบียน 40-0134 ซึ่งวิ่งตามหลังมาเบรคไม่ทันจึงชนกับรถโดยสารสองแถวคันดังกล่าว ( รถโรงเรียนกีฬากลับจากพานักเรียนไปแข่งขันกีฬาที่ จังหวัดภูเก็ต ) </t>
  </si>
  <si>
    <t>30-0456 พล</t>
  </si>
  <si>
    <t>นายรังสรรค์ พรมรังกา/นายวีระชัย ราบรื่น</t>
  </si>
  <si>
    <t>พล32/2558</t>
  </si>
  <si>
    <t>นายรังสรรค์ พรมรังกา</t>
  </si>
  <si>
    <t>ท3-พล.166/49</t>
  </si>
  <si>
    <t xml:space="preserve">รถเก๋ง ทะเบียน กง-3388 พิจิตร เดินทางจากจังหวัดพิจิตรเพื่อเดินทางมาจังหวัดลำปาง มาถึงที่เกิดเหตุได้มีรถโดยสารไม่ประจำทางทะเบียน 30-0456 พิษณุโลก ชนด้านท้ายทำให้รถยนต์ตกไปร่องหน้าปั้มแก๊ส </t>
  </si>
  <si>
    <t>14-4980 กท  </t>
  </si>
  <si>
    <t>กรุงเทพฯ - ขอนแก่น</t>
  </si>
  <si>
    <t>8 ปี10 เดือน6 วัน</t>
  </si>
  <si>
    <t>บขส./บ.นครชัยแอร์ จก. </t>
  </si>
  <si>
    <t>นายประมุข ลมผักแว่น</t>
  </si>
  <si>
    <t>ท2-6 นม.208/60</t>
  </si>
  <si>
    <t>รถยนต์บรรทุกส่วนบุคคล  ทะเบียน ผอ 9122 นครราชสีมา  ชนท้ายรถโดยสารประจำทาง  ทะเบียน 14-4980 กรุงเทพฯ เนื่องจากรถโดยสารประจำทางชะลอรถเพราะมีอุบัติเหตุบนถนนฝั่งตรงข้ามเป็นเหตุให้รถยนต์บรรทุกเบรคไม่ทันชนท้าย</t>
  </si>
  <si>
    <t>10-9028 นม  </t>
  </si>
  <si>
    <t>นครราชสีมา-บ้านระงมพัฒนา</t>
  </si>
  <si>
    <t>1 ปี10 เดือน4 วัน</t>
  </si>
  <si>
    <t>สหกรณ์ บริการเดินรถเมืองนครราชสีมา จก. /นายธีรวุฒิ นวลโคกสูง </t>
  </si>
  <si>
    <t>นม10/2558</t>
  </si>
  <si>
    <t>นายบุญเสริม ฉลอมประโคน</t>
  </si>
  <si>
    <t>ท2-นม.46/2556</t>
  </si>
  <si>
    <t xml:space="preserve">รถปิคอัพ ทะเบียน ผร 6206 นครราชสีมา  ขับมุ่งหน้าเข้านครราชสีมา เมื่อถึงจุดเกิดเหตุซึ่งเป็นทางตรงได้หักหลบรถบรรทุกทำให้เสียหลักไปชนท้ายรถโดยสารสองแถว ทะเบียน  10-9028 นครราชสีมา ซึ่งวิ่งอยู่เลนซ้าย  </t>
  </si>
  <si>
    <t>32-3363 กท  (สวมทะเบียน)</t>
  </si>
  <si>
    <t>นายสุทัศน์ ก๋องเงิน (พบสารเสพติด)</t>
  </si>
  <si>
    <t>ท2-1ชม00235/58</t>
  </si>
  <si>
    <t xml:space="preserve"> ว่าจ้างรถบัสเช่าเหมา ทะเบียน 32-3363 กท  (เป็นรถที่สวมทะเบียน ไม่มีในประกอบการ) รับนักท่องเที่ยวชาวเกาหลีใต้พร้อมไกด์ จำนวน 13 ราย เมื่อถึงที่เกิดเหตุ ซึ่งเป็นทางโค้ง ขับรถมาด้วยความเร็วทำให้ไม่สามารถควบคุมรถได้ ทำให้รถเสียหลักหลุดโค้งตกลงไปในคลองพลิกตะแคง </t>
  </si>
  <si>
    <t>30-4192 ภก  </t>
  </si>
  <si>
    <t>นายทวี สร้างเมือง </t>
  </si>
  <si>
    <t>ภก.730/2558</t>
  </si>
  <si>
    <t>นายชัยวัฒน์ พันธ์ทิพย์</t>
  </si>
  <si>
    <t>ท2-ภก00536/48</t>
  </si>
  <si>
    <t>รถตู้โดยสาร ทะเบียน 30-4192 ภก เมื่อถึงจุดเกิดเหตุรถไถลไปชนต้นไม้บริเวณเกาะกลางถนน เนื่องจากฝนตก ถนนลื่น ประกอบกับถนนเป็นเนินเล็กน้อย ไม่มีผู้โดยสาร ผู้ขับรถได้รับบาดเจ็บ จุกแน่นบริเวณหน้าอก และกู้ภัยได้นำตัวส่งรพ.พังงา</t>
  </si>
  <si>
    <t>10-4335 นศ  </t>
  </si>
  <si>
    <t>นครศรีธรรมราช-สิชล-เขาพลายดำ </t>
  </si>
  <si>
    <t>5 ปี10 เดือน10 วัน</t>
  </si>
  <si>
    <t>นายสมศักดิ์ ใจห้าว</t>
  </si>
  <si>
    <t>นศ.2/2555</t>
  </si>
  <si>
    <t>ท2-2นศ.00212/44</t>
  </si>
  <si>
    <t>รถโดยสารประจำทา ทะเบียน 10- 4335 นครศรีธรรมราช ได้รับผู้โดยสารจากอำเภอสิชล เพื่อไปส่งที่อำเภอเมือง โดยมีผู้โดยสาร จำนวน 10 ราย เมื่อถึงจุดเกิดเหตุ พนักงานขับรถได้จอดรถชิดขอบทางด้านซ้ายและให้สัญญาณไฟไว้ แต่ปรากฎว่า มีรถกระบะคันหมายเลขทะเบียน บษ-7401 นครศรีธรรมราช มีผู้โดยสารในรถ 2 ราย ชนท้ายรถตู้โดยสารและไถลลงข้างทาง </t>
  </si>
  <si>
    <t>10-7582 นม  </t>
  </si>
  <si>
    <t>นครราชสีมา - ยโสธร </t>
  </si>
  <si>
    <t>8 ปี9 เดือน23 วัน</t>
  </si>
  <si>
    <t>บ.เฉลิมพลขนส่ง จก. </t>
  </si>
  <si>
    <t>กท.28/57</t>
  </si>
  <si>
    <t xml:space="preserve">นายสมนึก เทียรอุดม   </t>
  </si>
  <si>
    <t>ท2-3นม.288/58</t>
  </si>
  <si>
    <t xml:space="preserve">รถโดยสารประจำทาง ทะเบียน 10-7582 นครราชสีมา แล่นมาตามถนนทางบายพาสมุ่งไปจังหวัดนครราชสีมา ถึงจุดเกิดเหตุซึ่งเป็นทางตรงเบรกไม่ทันชนท้ายรถเก๋ง ทะเบียน กฉ 6908 มหาสารคาม </t>
  </si>
  <si>
    <t>10-8189 นม  </t>
  </si>
  <si>
    <t>กรุงเทพฯ-สุวรรณภูมิ </t>
  </si>
  <si>
    <t>7 ปี11 เดือน13 วัน</t>
  </si>
  <si>
    <t>บขส./บ.ประหยัดทัวร์ จก.</t>
  </si>
  <si>
    <t>นายทวิช ช่วงไธสง</t>
  </si>
  <si>
    <t>ท2-2บร00021/57</t>
  </si>
  <si>
    <t xml:space="preserve">รถบัส ทะเบียน 10-8189 นม มุ่งหน้าเข้า กรุงเทพฯ เมื่อมาถึงที่เกิดเหตุขณะรถบนเส้นทางชะลอตัวลงเนินต่อเนื่องกันมาหลายคัน เกิดมีรถยนต์เก๋ง ที่ขับตามหลังมาชนรถยนต์เก๋งอีก 1 คัน แล้วเสียหลักมาชนท้ายรถบัส </t>
  </si>
  <si>
    <t>30-0874 รย  </t>
  </si>
  <si>
    <t>1 ปี9 เดือน30 วัน</t>
  </si>
  <si>
    <t>นายปรีดา อุณรุท </t>
  </si>
  <si>
    <t>รย.7/59</t>
  </si>
  <si>
    <t>นายวิบูลย์ ธรรมมานนท์</t>
  </si>
  <si>
    <t>ท2-รย.205/25</t>
  </si>
  <si>
    <t>รถบัส ทะเบียน 30-0874 รย เดินทางออกมาจากระยอง มุ่งหน้าเข้า กรุงเทพฯ เมื่อมาถึงที่เกิดเหตุขณะรถบนเส้นทางชะลอตัวลงเนินต่อเนื่องกันมาหลายคัน เกิดมีรถยนต์เก๋ง ที่ขับตามหลังมาชนรถยนต์เก๋งอีก 1 คัน แล้วเสียหลักมาชนท้ายรถบัส เป็นเหตุให้ผู้ขับขี่รถยนต์เก๋งและที่โดยสารมากับรถยนต์เก๋งได้รับบาดเจ็บ</t>
  </si>
  <si>
    <t>15-1607 กท  </t>
  </si>
  <si>
    <t>กรุงเทพฯ - หัวหิน </t>
  </si>
  <si>
    <t>7 ปี9 เดือน9 วัน</t>
  </si>
  <si>
    <t>บขส./นายจักพันธ์ ปิยพรไพบูลย์</t>
  </si>
  <si>
    <t> กท.36/2559</t>
  </si>
  <si>
    <t>นายกฤษฎา ศรีเสวก</t>
  </si>
  <si>
    <t>ท2-พบ00030/58</t>
  </si>
  <si>
    <t>รถปิคอัพ ทะเบียน บง 4652 พบ. ขับรถมาจากท่ายาง  เข้าขวา(เพื่อจะกลับรถ) ตัดหน้ารถตู้โดยสาร ทะเบียน 15-1607 กทม. ที่มาทางตรง  ทำให้รถตู้โดยสารชนท้ายรถยนต์บรรทุก และเสียหลักไปข้างทาง</t>
  </si>
  <si>
    <t>บาดเจ็บเล็กน้อยทั้งหมด</t>
  </si>
  <si>
    <t>14-5892 กท  </t>
  </si>
  <si>
    <t>ต.85</t>
  </si>
  <si>
    <t>อนุเสาวรีย์ชัยสมรภูมิ – มหาวิทยาลัยธรรมศาสตร์ (ศูนย์รังสิต)  </t>
  </si>
  <si>
    <t>8 ปี9 เดือน16 วัน</t>
  </si>
  <si>
    <t>ขสมก./นายจงกูล เพ็ชรรัตน์ </t>
  </si>
  <si>
    <t>กท 81/2556</t>
  </si>
  <si>
    <t>นายทิชากร เพ็ชรรัตน์</t>
  </si>
  <si>
    <t>ท2- 1ปท 01919/57</t>
  </si>
  <si>
    <t xml:space="preserve">รถตู้โดยสาร ทะเบียน 14 – 5892 กท ผู้ขับรถเมาสุรา เป็นเหตุให้ขับรถชนป้ายบอกทาง </t>
  </si>
  <si>
    <t>10-2737 สพ</t>
  </si>
  <si>
    <t>954 </t>
  </si>
  <si>
    <t>กรุงเทพฯ - อ่างทอง - ท่าช้าง </t>
  </si>
  <si>
    <t>3 ปี9 เดือน1 วัน</t>
  </si>
  <si>
    <t>บขส./นายสณชัย เล็กสมบูรณ์ </t>
  </si>
  <si>
    <t>กท.6/2554</t>
  </si>
  <si>
    <t xml:space="preserve">นายหิรัญกร สิริรัตนามณี </t>
  </si>
  <si>
    <t>ท4-1สพ.00007/60</t>
  </si>
  <si>
    <t xml:space="preserve">รถตู้โดยสารประจำทาง ทะเบียน 10-2737 สุพรรณบุรี  รับผู้โดยสารจากสถานีขนส่งผู้โดยสารจตุจักร จำนวน 6 คน เมื่อมาถึงที่เกิดเหตุเป็นทางแยกเข้าชุมชนรถบรรทุกคันหน้าได้เบรกรถเพื่อเลี้ยว ทำให้รถตู้ส่วนบุคคล ทะเบียน 1ฒศ - 8918 กรุงเทพมหานคร ซึ่งวิ่งตามหลังเบรคกระทันหันเสียหลักหมุนตะแคงเข้ามาในช่องทางเดินรถด้านขวา เป็นเหตุให้กระแทกเข้าที่ด้านหน้ารถตู้โดยสารฯดังกล่าว ที่วิ่งตามมา </t>
  </si>
  <si>
    <t>30-0117 ชย</t>
  </si>
  <si>
    <t>5 ปี9 เดือน20 วัน</t>
  </si>
  <si>
    <t>การไฟฟ้าฝ่ายผลิตฯ (เขื่อนวชิราลงกรณ์)</t>
  </si>
  <si>
    <t>3กจ.ส 1/2549</t>
  </si>
  <si>
    <t xml:space="preserve">นายไพรัช บัวนารถ </t>
  </si>
  <si>
    <t>ท2-1ลบ00008/55</t>
  </si>
  <si>
    <t>รถบรรทุกส่วนบุคคล (รถพ่วง) ขับมาจาก อ.ชัยบาดาล มุ่งหน้าไป อ.เทพสถิต เมื่อถึงจุดเกิดเหตุพุ่งชนท้ายรถโดยสารไม่ประจำทาง เป็นเหตุให้รถโดยสารไม่ประจำทางกระเด็นไปชนรถยนต์นั่งส่วนบุคคลไม่เกิน 7 คน ระหว่างจอดติดสัญญาณไฟจราจร</t>
  </si>
  <si>
    <t>10-1043 ภก  </t>
  </si>
  <si>
    <t>ภูเก็ต - หาดใหญ่ </t>
  </si>
  <si>
    <t>7 ปี0 เดือน11 วัน</t>
  </si>
  <si>
    <t>บขส./บ.วาระรัศมีมหาธานี จก.</t>
  </si>
  <si>
    <t>กท42/2560</t>
  </si>
  <si>
    <t>นายภักดี ไหมอ่อน</t>
  </si>
  <si>
    <t>ท2-สข.00423/57</t>
  </si>
  <si>
    <t>รถโดยสารประจำทาง ทะเบียน 10-1043 ภูเก็ต ออกจากสถานีขนส่งผู้โดยสารจังหวัดภูเก็ต มุ่งหน้าสู่อำเภอหาดใหญ่  เมื่อมาถึงที่เกิดเหตุ ฝนตก ถนนลื่น ประกอบกับถนนเป็นทางโค้ง  ทำให้รถเสียหลักตกลงข้างทาง ขณะเกิดเหตุใช้ความเร็ว 70 กิโลเมตร/ชั่วโมง</t>
  </si>
  <si>
    <t>32-9296 กท  </t>
  </si>
  <si>
    <t>4 ปี0 เดือน12 วัน</t>
  </si>
  <si>
    <t>บริษัท เห็นดี ทรานสปอร์ต จำกัด </t>
  </si>
  <si>
    <t>กท125/2557</t>
  </si>
  <si>
    <t>นายสถาพร นันทรุจิ</t>
  </si>
  <si>
    <t>ท2-2กท00165/58</t>
  </si>
  <si>
    <t xml:space="preserve">รถบัสเช่าเหมา ทะเบียน 32-9296 กท รับนักท่องเที่ยวชาวต่างชาติ มุ่งหน้าแหลมฉบัง เมื่อถึงที่เกิดเหตุ รถบัสดังกล่าวได้เบรคกะทันหัน เป็นเหตุให้รถบรรทุกพ่วงที่ตามหลังมาชนท้าย </t>
  </si>
  <si>
    <t>ลงวันที่ผิดในระบบ</t>
  </si>
  <si>
    <t>31-1515 ภก  </t>
  </si>
  <si>
    <t>1 ปี9 เดือน8 วัน</t>
  </si>
  <si>
    <t>ห้างหุ้นส่วนจำกัด โอ.เอส ทัวร์ </t>
  </si>
  <si>
    <t>ภก136/2556</t>
  </si>
  <si>
    <t>นายบุญยง ลินลา</t>
  </si>
  <si>
    <t>ท3-ภก00012/56</t>
  </si>
  <si>
    <t xml:space="preserve">รถบัสเช่าเหมา ทะเบียน ๓๑-๑๕๑๕ ภูเก็ต ได้ขับรถไปตามถนนเทพกษัตรีขาออก เพื่อไปรับพนักงานโรงแรมที่ไม้ขาว เมื่อมาถึงที่เกิดเหตุ.เป็นทางสามแยก ไม่สามารถหยุดรถได้ทันขณะสัญญานไฟเปลี่ยนเป็นสีแดง เป็นเหตุให้เฉี่ยวชนกับรถเก๋ง ทะเบียน กว ๖๕๗๐ ภก  </t>
  </si>
  <si>
    <t>10-1302 ปท</t>
  </si>
  <si>
    <t>ปทุมธานี - ตลาดรังสิต </t>
  </si>
  <si>
    <t>12 ปี11 เดือน13 วัน</t>
  </si>
  <si>
    <t>บริษัท จักรพงษ์ทรานสปอร์ต จำกัด</t>
  </si>
  <si>
    <t>ปท1/2555</t>
  </si>
  <si>
    <t>นายธวัชชัย เจริญลาภ</t>
  </si>
  <si>
    <t>ท2-5กท02799/58</t>
  </si>
  <si>
    <t xml:space="preserve">รถจักรยานยนต์เฉี่ยวชนกับรถกระบะบรรทุก และเสียหลักไปชนกับรถโดยสารประจำทาง ทะบียน 10-1302 ปท เป็นเหตุให้ผู้ซ้อนท้ารถจักรยานยนต์เสียชีวิต และผู้ขับขี่รถจักรยานยนต์ได้รับบาดเจ็บ </t>
  </si>
  <si>
    <t>10-1183 ปท</t>
  </si>
  <si>
    <t>กรุงเทพฯ-ทุ่งช้าง</t>
  </si>
  <si>
    <t>บขส./บจก.เชิดชัยมอเตอร์เซลส์</t>
  </si>
  <si>
    <t>กท43/2559</t>
  </si>
  <si>
    <t>นายอดุลย์ โคสุวรรณ</t>
  </si>
  <si>
    <t>ท2-1อด00172/59</t>
  </si>
  <si>
    <t xml:space="preserve">รถโดยสาร ทะเบียน 10-1183 ปท เดินทางมาจาก อ.ทุ่งช้าง มุ่งหน้าไป อ.เมือง มีผู้โดยสารบนรถประมาณ 30 คน เมื่อมาถึงจุดเกิดเหตุ มีรถกระบะพุ่งออกมาจากซอยข้างทาง  ในลักษณะตัดหน้ารถโดยสารในระยะกระชั้นชิด ทำให้เกิดการเฉี่ยวชน </t>
  </si>
  <si>
    <t>10-1418 กพ</t>
  </si>
  <si>
    <t>สลกบาตร-บ้านบึงบ้าน</t>
  </si>
  <si>
    <t>บ.ขาณุเดินรถ จก/นายแล่ม นนตะภา</t>
  </si>
  <si>
    <t>กพ2/2558</t>
  </si>
  <si>
    <t>นายแล่ม นนตะภา</t>
  </si>
  <si>
    <t>1กพ49000312</t>
  </si>
  <si>
    <t xml:space="preserve">รถยนต์ ทะเบียน บท-9038 กำแพงเพชร ขับรถมาจากตำบลบ่อถ้ำ เพื่อไปที่โรงพยาบาลค่ายจิระประวัติ พอมาถึงที่เกิดเหตุได้แซงรถสามล้อซาเล้งที่อยู่ด้านซ้ายทำให้รถชนกับรถรับส่งนักเรียนที่วิ่งสวนมา  </t>
  </si>
  <si>
    <t>15-3430 กท  </t>
  </si>
  <si>
    <t>กรุงเทพฯ - อุบลราชธานี </t>
  </si>
  <si>
    <t>บขส./นายปรีดา มากมูลผล </t>
  </si>
  <si>
    <t>นายสุรศักดิ์ อุ่นจังหาร</t>
  </si>
  <si>
    <t>ท2-รอ.976/55</t>
  </si>
  <si>
    <t xml:space="preserve">รถบรรทุกพ่วง (ไม่ทราบทะเบียน) ขับมาเมื่อถึงบริเวณที่เกิดเหตุเลี้ยวกลับรถอย่างกะทันหันขณะนั้นฝนตกถนนลื่นจึงเป็นเหตุให้รถโดยสารประจำทาง ทะเบียน 15-3430 กท เบรคอย่างกระทันหันแล้วหักหลบลงบริเวณด้านซ้ายของทางแล้วได้รับความเสียหายเล็กน้อย  </t>
  </si>
  <si>
    <t>30-1266 ลบ  </t>
  </si>
  <si>
    <t>2 ปี6 เดือน6 วัน</t>
  </si>
  <si>
    <t>นายละเอียด ดวงเกิด </t>
  </si>
  <si>
    <t>ลบ47/2560</t>
  </si>
  <si>
    <t>นายสมพร พิมพ์แจ่ม</t>
  </si>
  <si>
    <t>รถบรรทุกไม่ประจำทาง ทะเบียน 70-0744 พิจิตร วิ่งมาจากจังหวัดสระบุรีมุ่งหน้าเข้าสู่อำเภอโคกสำโรง เมื่อถึงที่เกิดเหตุ ฝนตกถนนลื่น จึงเป็นเหตุให้รถเสียหลักไปชนท้ายรถทะเบียน 30-1266 ลพบุรี และรถ 30-1266 ลพบุรีและกระแทกพุ่งชนรถยนต์ส่วนบุคคลซึ่งจอดอยู่บริเวณไหล่ทางทั้งหมด 3 คัน ได้แก่ หมายเลขทะเบียน บ 9433 ลพบุรี, กฉ 9930 ลพบุรี และหมายเลขทะเบียน บย 6040 ลพบุรี ได้รับความเสียหาย </t>
  </si>
  <si>
    <t>15-4137 กท</t>
  </si>
  <si>
    <t>กรุงเทพฯ - ประจวบคีรีขันธ์ (ข) </t>
  </si>
  <si>
    <t>บขส./นางสาวสุนิสา ตั้งบูรพาจิตร์/บ.กลุ่ม 979-67 กรุงเทพฯ ประจวบฯ จก.</t>
  </si>
  <si>
    <t>กท 7/2555</t>
  </si>
  <si>
    <t>นาย ชาตรี ชมชื่น</t>
  </si>
  <si>
    <t>ท2-ปข. 00071/60</t>
  </si>
  <si>
    <t>รถตู้โดยสาร ทะเบียน 15-4137 กทม. ขับรถชนท้ายรถบรรทุกคันหมายเลขทะเบียน 70 -4147 สงขลา</t>
  </si>
  <si>
    <t>10-2785 ชร  </t>
  </si>
  <si>
    <t>แม่ขะจาน - เชียงราย </t>
  </si>
  <si>
    <t>4 ปี10 เดือน11 วัน</t>
  </si>
  <si>
    <t>บริษัท พะเยาขนส่ง จำกัด/นายสมบัติ แก้วประภา</t>
  </si>
  <si>
    <t>ชร.1/2560</t>
  </si>
  <si>
    <t>นายก้าน  ทองคำ</t>
  </si>
  <si>
    <t>ท2.นบ00104/50</t>
  </si>
  <si>
    <t>รถปิคอัพ ทะเบียน 1ฒษ -15 กทม. มุ่งหน้าสู่จังหวัดเชียงใหม่ เมื่อถึงจุดเกิดเหตุ รถคันดังกล่าวได้เสียหลักวิ่งข้ามช่องจราจรมาชนกับรถโดยสารประทาง ทะเบียน 10-2785 เชียงราย และ รถบรรทุก ทะเบียน ณค-7754 กทม ซึ่งอยู่ในช่องจราจรฝั่งตรงข้าม</t>
  </si>
  <si>
    <t>30-1677 นนทบุรี</t>
  </si>
  <si>
    <t>ม4(จ)</t>
  </si>
  <si>
    <t>3 ปี11 เดือน8 วัน</t>
  </si>
  <si>
    <t>นางธนัญชนก คุ้มวัน</t>
  </si>
  <si>
    <t>นบ.26/2557</t>
  </si>
  <si>
    <t> นายภัสรพงศ์ คุ้มวัน</t>
  </si>
  <si>
    <t>นบ.1346/51</t>
  </si>
  <si>
    <t>รถบัสโดยสาร ทะเบียน 30-1677 นนทบุรี  ขับรถมาถึงจุดเกิดเหตุจะแซงรถพ่วงคันหน้า แต่เสียการควบคุมเป็นเหตุให้รถเสียหลัก พลิกลงข้างทาง</t>
  </si>
  <si>
    <t xml:space="preserve">15-7357 กทม </t>
  </si>
  <si>
    <t>กรุงเทพฯ-อุทัยธานี</t>
  </si>
  <si>
    <t>3 ปี10 เดือน10 วัน</t>
  </si>
  <si>
    <t>บขส./นางอุษา พันธุ์ยี่</t>
  </si>
  <si>
    <t>นายเดช พันธุ์ยี่</t>
  </si>
  <si>
    <t>ท2-อน.88/53</t>
  </si>
  <si>
    <t>ผู้ขับขี่รถจักรยานยนต์ เร่งเครื่องเพื่อนำรถขึ้นจากข้างทางที่มีโคลนเลน ทำให้ตัวรถพุ่งขึ้นมาตัดหน้ารถตู้โดยสาร ทะเบียน 15-7357 กท ในระยะกระชั้นชิด ทำให้รถตู้ไม่สามารถเบรกรถได้ทัน</t>
  </si>
  <si>
    <t>14-7446 กทม.</t>
  </si>
  <si>
    <t>กรุงเทพ-ตลาดโรงเกลือ</t>
  </si>
  <si>
    <t>7 ปี9 เดือน27 วัน</t>
  </si>
  <si>
    <t>บขส./นางวิไลลักษณ์ จูมจันทร์</t>
  </si>
  <si>
    <t>กท.28/2560</t>
  </si>
  <si>
    <t xml:space="preserve">นายปรีชา บุญครอง </t>
  </si>
  <si>
    <t>ท2-00440/57</t>
  </si>
  <si>
    <t xml:space="preserve">รถตู้โดยสารประจำทาง ทะเบียน 14-7446 กรุงเทพมหานคร ขับรถมุ่งหน้าจากอำเภออรัญประเทศไปยังอ.คลองหาด โดยไม่มีผู้โดยสารมากับรถด้วย และได้ชนกับรถปิคอัพ ทะเบียน บธ 9363 สระแก้ว </t>
  </si>
  <si>
    <t>30-2606 ชลบุรี</t>
  </si>
  <si>
    <t>4 ปี10 เดือน4 วัน</t>
  </si>
  <si>
    <t>หจก.ทรัพย์พันแสน ทรานส์ แทรเวล</t>
  </si>
  <si>
    <t> ชบ.8/2557</t>
  </si>
  <si>
    <t>นายชัยประสิทธิ์ แย้มสรวล</t>
  </si>
  <si>
    <t>ท.2-1ชบ.181/59</t>
  </si>
  <si>
    <t>รถตู้รับจ้างไม่ประจำทาง ทะเบียน 30-2606  ขับมาจากอำเภอเด่นชัย มุ่งหน้าเข้าตัวเมืองแพร่ ถึงจุดเกิดเหตุพุ่งชนท้ายรถทัวร์ โดยสารประจำทางกรุงเทพ-เชียงใหม่ ทะเบียน 10-1263  ปทุมธานี บริเวณสี่แยกไฟแดงโรงเรียนสูงเม่น</t>
  </si>
  <si>
    <t>10-1263 ปทุมธานี</t>
  </si>
  <si>
    <t>กรุงเทพ-เชียงใหม่((ข)</t>
  </si>
  <si>
    <t>13 ปี0 เดือน1 วัน</t>
  </si>
  <si>
    <t>บขส./บ.เชิดชัย มอเตอร์เซลส์</t>
  </si>
  <si>
    <t>กท11/2560</t>
  </si>
  <si>
    <t>นายสถาพร จากสูง</t>
  </si>
  <si>
    <t>ท2-พล.200/59</t>
  </si>
  <si>
    <t>30-1253 อ่างทอง</t>
  </si>
  <si>
    <t>4 ปี9 เดือน7 วัน</t>
  </si>
  <si>
    <t>นางสาวเกษศิรินทร์ ซิมอารีย์รัตน์</t>
  </si>
  <si>
    <t>15/2559 (ถอนรถออกแล้ว)</t>
  </si>
  <si>
    <t>นายกำพลศักดิ์ ศรีภุชงค์</t>
  </si>
  <si>
    <t>ท2- สห.385/56</t>
  </si>
  <si>
    <r>
      <t>รถโดยสาร</t>
    </r>
    <r>
      <rPr>
        <u/>
        <sz val="14"/>
        <rFont val="TH SarabunPSK"/>
        <family val="2"/>
      </rPr>
      <t>เสริม</t>
    </r>
    <r>
      <rPr>
        <sz val="14"/>
        <rFont val="TH SarabunPSK"/>
        <family val="2"/>
      </rPr>
      <t xml:space="preserve">ร่วม บขส. </t>
    </r>
    <r>
      <rPr>
        <b/>
        <sz val="14"/>
        <color indexed="8"/>
        <rFont val="TH SarabunPSK"/>
        <family val="2"/>
      </rPr>
      <t>ทะเบียน 30-1253 อ่างทอง</t>
    </r>
    <r>
      <rPr>
        <sz val="14"/>
        <color indexed="8"/>
        <rFont val="TH SarabunPSK"/>
        <family val="2"/>
      </rPr>
      <t xml:space="preserve"> ออกจากสถานีขนส่งผู้โดยสารจตุจักร ถึงจุดเกิดเหตุ รถได้เสียหลักตกร่องกลางถนนชนเข้ากับต้นไม้ เป็นเหตุให้มีผู้เสียชีวิต 2 ราย และบาดเจ็บจำนวน 13 ราย ตรวจสอบจากระบบ GPS มีความเร็วสุดท้ายก่อนเกิดเหตุอยู่ที่ 84 กิโลเมตร/ชั่วโมง</t>
    </r>
  </si>
  <si>
    <t>10-4676 นม.</t>
  </si>
  <si>
    <t>กรุงเทพ-นครราชสีมา</t>
  </si>
  <si>
    <t>20 ปี9 เดือน11 วัน</t>
  </si>
  <si>
    <t>บขส./นายกมล หล่อธราประเสริฐ</t>
  </si>
  <si>
    <t>นายสำเริง เนระสุระ</t>
  </si>
  <si>
    <t xml:space="preserve">ท2-นม.408/59 </t>
  </si>
  <si>
    <t>รถปิคอัพ บจ-7208 ลพบุรี ขับเร็วชนแบริเออร์ข้างทางแล้วเสียหลักชนกับรถร่วม บขส. 10-4676 นม., 10-5403 นม. ทั้ง 2 คัน (ไม่มีผู้โดยสาร)</t>
  </si>
  <si>
    <t>10-5403 นม.</t>
  </si>
  <si>
    <t>กทม.-สุรินทร์</t>
  </si>
  <si>
    <t>16 ปี9 เดือน27 วัน</t>
  </si>
  <si>
    <t>บขส./บริษัท เชิดชัยมอเตอร์เซลส์ จำกัด</t>
  </si>
  <si>
    <t>กท.26/2559</t>
  </si>
  <si>
    <t>นายสุพุธ กองสุข</t>
  </si>
  <si>
    <t>ท.3 -1ศก.151/59</t>
  </si>
  <si>
    <t>ภาพยังไม่มี</t>
  </si>
  <si>
    <t>31-4704 กรุงเทพ</t>
  </si>
  <si>
    <t>13 ปี11 เดือน23 วัน</t>
  </si>
  <si>
    <t xml:space="preserve">บริษัท แมจิค รูทส์ จำกัด </t>
  </si>
  <si>
    <t>กท.662/2556</t>
  </si>
  <si>
    <t xml:space="preserve">นายฉลาด อินต้นวงค์ </t>
  </si>
  <si>
    <t>ท.2 -กท.168/56</t>
  </si>
  <si>
    <t>รถบัสเช่าเหมา 31-4704 กทม. (ผดส.47 คน) มาถึงจุดเกิดเหตุมีรถ จยย. 1กร-4952 กทม. ชาวพม่าขับขี่ตัดหน้าเพื่อกลับรถในระยะกระชั้นชิด รถบัสไม่สามารถหยุดรถได้ทัน</t>
  </si>
  <si>
    <t>15-7052 กรุงเทพ</t>
  </si>
  <si>
    <t>กรุงเทพ-ชลบุรี(ข)</t>
  </si>
  <si>
    <t> 3 ปี9 เดือน6 วัน</t>
  </si>
  <si>
    <t>บขส./นายสิรวิษณ์ นิ่มนวล</t>
  </si>
  <si>
    <t> กท52/2559</t>
  </si>
  <si>
    <t>นายสิรวิษณ์ นิ่มนวล</t>
  </si>
  <si>
    <t>ท.2 -679/60</t>
  </si>
  <si>
    <t>รถตู้ร่วม บขส. ทะเบียน 15-7052 กรุงเทพ ไม่มีผู้โดยสารเนื่องจากใช้ส่วนตัว ได้ขับรถมุ่งหน้าเข้าจ.จันทบุรี เมื่อถึงจุดเกิดเหตุได้เสียหลักลงร่องกลางถนน และไปชนเสาไฟฟ้า ไฟสัญญาณสีเหลือง และหลักนำทาง</t>
  </si>
  <si>
    <t>15-4603 กรุงเทพ</t>
  </si>
  <si>
    <t>กรุงเทพฯ-ภูเก็ต</t>
  </si>
  <si>
    <t>5 ปี9 เดือน24 วัน</t>
  </si>
  <si>
    <t>บขส./นายชลาธิป ภิญโญธนบูรณ์</t>
  </si>
  <si>
    <t>นายประเสริฐ หลาวหล้าง</t>
  </si>
  <si>
    <t>ท.2- พง 94/55</t>
  </si>
  <si>
    <t xml:space="preserve">รถโดยสารประจำทาง(รถร่วม บขส.)  ทะเบียน 15-4603 กรุงเทพ  รับผู้โดยสารประมาณ 29 ราย ออกจาก สด.ภูเก็ต  เมื่อถึงจุดเกิดเหตุเสียหลักตกร่องกลางถนน </t>
  </si>
  <si>
    <t>10-0729 สมุทรสาคร</t>
  </si>
  <si>
    <t>สมุทรสาคร-บางโทรัด</t>
  </si>
  <si>
    <t>26 ปี9 เดือน23 วัน</t>
  </si>
  <si>
    <t>บริษัท ชนชาติ จำกัด/นาย อนุรักษ์  รอดดารา</t>
  </si>
  <si>
    <t>สค. 3/2555</t>
  </si>
  <si>
    <t xml:space="preserve">นายสุรเดช  ช่วงโพธิ์ทอง </t>
  </si>
  <si>
    <t>ท.2-สส.00099/52</t>
  </si>
  <si>
    <t xml:space="preserve">รถโดยสารสองแถว ทะเบียน 10-0729 สค.  จอดรับส่งผู้โดยสาร ขณะจะออกรถได้มีรถปิคอัพ 6ท-4631 กทม. ขับมาชนท้าย </t>
  </si>
  <si>
    <t xml:space="preserve">                                            ประจำเดือน ธันวาคม2560</t>
  </si>
  <si>
    <t>17:05 น. </t>
  </si>
  <si>
    <t>ทางหลวงหมายเลข 12 กม.ที่ 514-515 </t>
  </si>
  <si>
    <t xml:space="preserve">หนองเรือ </t>
  </si>
  <si>
    <t>08.32 น.</t>
  </si>
  <si>
    <t>กรุงเทพมหานคร</t>
  </si>
  <si>
    <t>ทางหลวงพิเศษหมายเลข 7 กม.10+600 (ขาเข้า)</t>
  </si>
  <si>
    <t>คลองสามประเวส</t>
  </si>
  <si>
    <t>21:30 น.</t>
  </si>
  <si>
    <t>12:10 น.</t>
  </si>
  <si>
    <t>ทล.401 </t>
  </si>
  <si>
    <t>ดอยสุเทพ-ปุย</t>
  </si>
  <si>
    <t>22:00 น.</t>
  </si>
  <si>
    <t>นครศรีธรรมราช </t>
  </si>
  <si>
    <t>219-220 </t>
  </si>
  <si>
    <t>ทุ่งใส </t>
  </si>
  <si>
    <t>อ.สิชล </t>
  </si>
  <si>
    <t>พัทลุง </t>
  </si>
  <si>
    <t>ท่าแค </t>
  </si>
  <si>
    <t>08:00 น</t>
  </si>
  <si>
    <t>ทางหลวงแผ่นดินหมายเลข4 /กม.137 </t>
  </si>
  <si>
    <t>คลองหิน </t>
  </si>
  <si>
    <t>อ.อ่าวลึก </t>
  </si>
  <si>
    <t>09:10 น.</t>
  </si>
  <si>
    <t>ปากซอยลาดกระบัง 38/1</t>
  </si>
  <si>
    <t>ถ.บายพาสเลี่ยงเมือง</t>
  </si>
  <si>
    <t>06:27 น.</t>
  </si>
  <si>
    <t>กม.ที่ 244 </t>
  </si>
  <si>
    <t>ดุสิต </t>
  </si>
  <si>
    <t>อ.ถ้ำพรรณรา </t>
  </si>
  <si>
    <t>15:45 น. </t>
  </si>
  <si>
    <t>กม.ที่ 141-142 </t>
  </si>
  <si>
    <t>ในเมือง </t>
  </si>
  <si>
    <t>20:40 น.</t>
  </si>
  <si>
    <t>ทล.1 กม.654+655</t>
  </si>
  <si>
    <t>17:10 น. </t>
  </si>
  <si>
    <t>24 </t>
  </si>
  <si>
    <t>16:30 น. </t>
  </si>
  <si>
    <t>10:10 น. </t>
  </si>
  <si>
    <t>ทล.118 </t>
  </si>
  <si>
    <t>แม่โป่ง </t>
  </si>
  <si>
    <t>15:23 น.</t>
  </si>
  <si>
    <t>พังงา </t>
  </si>
  <si>
    <t>ทางหลวงแผ่นดินหมายเลข 4 </t>
  </si>
  <si>
    <t>กะไหล </t>
  </si>
  <si>
    <t>อ.ตะกั่วทุ่ง </t>
  </si>
  <si>
    <t>15:59 น.</t>
  </si>
  <si>
    <t>292 </t>
  </si>
  <si>
    <t>ปากพูน </t>
  </si>
  <si>
    <t>18:39 น.</t>
  </si>
  <si>
    <t>กม.ที่ 161  </t>
  </si>
  <si>
    <t>19 </t>
  </si>
  <si>
    <t>ทับกวาง </t>
  </si>
  <si>
    <t>อ.แก่งคอย </t>
  </si>
  <si>
    <t>ทล.7 / กม.ที่97+500 </t>
  </si>
  <si>
    <t>บางพระ </t>
  </si>
  <si>
    <t>อ.ศรีราชา </t>
  </si>
  <si>
    <t>16:50 น.</t>
  </si>
  <si>
    <t>173+900 </t>
  </si>
  <si>
    <t>ท่ายาง </t>
  </si>
  <si>
    <t>อ.ท่ายาง </t>
  </si>
  <si>
    <t>00:05 น.</t>
  </si>
  <si>
    <t>39+400 </t>
  </si>
  <si>
    <t>10:50 น.</t>
  </si>
  <si>
    <t>ทล. 32 กม.5+100</t>
  </si>
  <si>
    <t>16:24 น.</t>
  </si>
  <si>
    <t>ทล.205 กม.89</t>
  </si>
  <si>
    <t>หนองยายโต๊ะ </t>
  </si>
  <si>
    <t>บ้านพรุพ้อ</t>
  </si>
  <si>
    <t>คูหาใต้ </t>
  </si>
  <si>
    <t>อ.รัตภูมิ </t>
  </si>
  <si>
    <t>ทล.7 / ตอน 2 </t>
  </si>
  <si>
    <t>23:15 น. </t>
  </si>
  <si>
    <t>ทางหลวงแผ่นดินหมายเลข 402 (แยกศาลาแดง) </t>
  </si>
  <si>
    <t>เทพกระษัตรี </t>
  </si>
  <si>
    <t>อ.ถลาง </t>
  </si>
  <si>
    <t>12:00 น.</t>
  </si>
  <si>
    <t>ถ.ปทุมธานี-รังสิต</t>
  </si>
  <si>
    <t>บ้านกลาง </t>
  </si>
  <si>
    <t>18.10 น.</t>
  </si>
  <si>
    <t>ทล.101 กม.405-406</t>
  </si>
  <si>
    <t>ตาลชุม</t>
  </si>
  <si>
    <t>ท่าวังผา</t>
  </si>
  <si>
    <t>ถ.สลกบาตร-บ่อถ้ำ กม.3</t>
  </si>
  <si>
    <t>สลกบาตร</t>
  </si>
  <si>
    <t>16:45 น</t>
  </si>
  <si>
    <t>กม.ที่168-170 </t>
  </si>
  <si>
    <t>โตนด </t>
  </si>
  <si>
    <t>อ.โนนสูง </t>
  </si>
  <si>
    <t>15:45 น.</t>
  </si>
  <si>
    <t>ทล.148</t>
  </si>
  <si>
    <t>ถ.ใหญ่</t>
  </si>
  <si>
    <t>04:25 น.</t>
  </si>
  <si>
    <t>175+900 </t>
  </si>
  <si>
    <t>ทางหลวงหมายเลข 118 กม.140-141 </t>
  </si>
  <si>
    <t>แม่สรวย </t>
  </si>
  <si>
    <t>อ.แม่สรวย </t>
  </si>
  <si>
    <t>ทล.24 สายสี่คิ้ว-อบ.กม. 17-18</t>
  </si>
  <si>
    <t xml:space="preserve">สูงเนิน </t>
  </si>
  <si>
    <t>อุทัยธานี</t>
  </si>
  <si>
    <t xml:space="preserve">ทล.3456 กม.26+825 ตอนหนองกระดี่-คลองข่อย </t>
  </si>
  <si>
    <t>ไผ่เขียว</t>
  </si>
  <si>
    <t>สว่างอารมณ์</t>
  </si>
  <si>
    <t>ทล.3076 กม.42 ถนนรัตนวิถี</t>
  </si>
  <si>
    <t xml:space="preserve"> ต.ทับพริก </t>
  </si>
  <si>
    <t>อ.อรัญประเทศ</t>
  </si>
  <si>
    <t xml:space="preserve">ทล.101 ตอนแยกปากจั๊วะ-แยกย้านผ้าย </t>
  </si>
  <si>
    <t>สูงเม่น</t>
  </si>
  <si>
    <t xml:space="preserve">ทล.117 กม.ที่ 60+450 (ขาขึ้น) ม.4 บ้านดงไทร </t>
  </si>
  <si>
    <t>แหลมรัง</t>
  </si>
  <si>
    <t xml:space="preserve">ทล.1 กม.ที่ 88+400 </t>
  </si>
  <si>
    <t>ต.หินกอง</t>
  </si>
  <si>
    <t xml:space="preserve"> อ.หนองแค</t>
  </si>
  <si>
    <t>03.44 น.</t>
  </si>
  <si>
    <t xml:space="preserve">ถนนเพชรเกษม กม.ที่ 434+800 </t>
  </si>
  <si>
    <t>เขาไชราช</t>
  </si>
  <si>
    <t>ปะทิว</t>
  </si>
  <si>
    <t xml:space="preserve">13.30 น. </t>
  </si>
  <si>
    <t>ทล.317 ตอนปากแซง-หน้าค่าย กม.ที่ 9+396 ม.3</t>
  </si>
  <si>
    <t>มะขาม</t>
  </si>
  <si>
    <t>02.26 น.</t>
  </si>
  <si>
    <t>เพชรเกษม กม.ที่ 382+800</t>
  </si>
  <si>
    <t>ร่อนทอง</t>
  </si>
  <si>
    <t>บางสะพาน</t>
  </si>
  <si>
    <t xml:space="preserve">กม 40 ถ.พระราม 2 ขาออก </t>
  </si>
  <si>
    <t xml:space="preserve">ต.บางโทรัด </t>
  </si>
  <si>
    <t>อ.เมือง</t>
  </si>
  <si>
    <t>10/12/2560 15:45 น. AC : (629)</t>
  </si>
  <si>
    <r>
      <t xml:space="preserve">(1.) 10-8602 นม (2.) </t>
    </r>
    <r>
      <rPr>
        <sz val="14"/>
        <color indexed="10"/>
        <rFont val="TH SarabunPSK"/>
        <family val="2"/>
      </rPr>
      <t>40-0134 ยส  </t>
    </r>
  </si>
  <si>
    <t>(1.) ม.3 รถสองแถว (2.) ม.3 รถสองแถว  </t>
  </si>
  <si>
    <t>(1.) รถโดยสารประจำทางหมวด 4  </t>
  </si>
  <si>
    <t>(1.) บ.เล็กสุขวงษ์ขนส่ง จก(2.) องค์การบริหารส่วนจังหวัดยโสธร </t>
  </si>
  <si>
    <t>(1.) นายธานินทร์ เที่ยงภักดิ(์ ผู้ขับรถทุกประเภทชนิดที่ 3 (2.) นายหนูศรี บางโท ผู้ขับรถทุกประเภทชนิดที่ 2 </t>
  </si>
  <si>
    <t>รถขนส่ง โดยสาร </t>
  </si>
  <si>
    <t>รถโดยสาร </t>
  </si>
  <si>
    <t>ไม่ระบุ </t>
  </si>
  <si>
    <t>รถโดยสารสองแถว หมายเลขทะเบียน 10-8602 นครราชสีมา หยุดรับผู้โดยสารใต้สะพานฝั่งตรงข้ามตลาดนัดเซฟวัน ทำให้รถโรงเรียนกีฬา อบจ.ยโสธร หมายเลขทะเบียน 40-0134 ยโสธร ซึ่งวิ่งตามหลังมาเบรคไม่ทันจึงชนกับรถโดยสารสองแถวคันดังกล่าว ( รถโรงเรียนกีฬากลับจากพานักเรียนไปแข่งขันกีฬาที่ จังหวัดภูเก็ต กำลังเดินทางกลับจังหวัดยโสธร) </t>
  </si>
  <si>
    <t>ทางหลวงแผ่นดินหมายเลข 4 หลักกิโลเมตรที่ 72 </t>
  </si>
  <si>
    <t>ดอนกระเบื้อง </t>
  </si>
  <si>
    <t>อ.โพธาราม </t>
  </si>
  <si>
    <t>ราชบุรี </t>
  </si>
  <si>
    <t>(1.) นข-5039 รบ </t>
  </si>
  <si>
    <t>(1.) ม.3 รถสองแถว  </t>
  </si>
  <si>
    <t>(1.) ไม่ระบุ</t>
  </si>
  <si>
    <t>(1.) นายชุมพล แคบำรุง รถยนต์ส่วนบุคคลตลอดชีพ</t>
  </si>
  <si>
    <t>รถยนต์ เก๋ง (รย.1) </t>
  </si>
  <si>
    <t>รถคู่กรณี </t>
  </si>
  <si>
    <t>รถรับส่งนักเรียนไม่ถูกกฎหมาย</t>
  </si>
  <si>
    <t xml:space="preserve">รถรับนักเรียนจากหนองโพ เมื่อมาถึงจุดเกิดเหตุรอเลี้ยวกลับรถ ได้มีรถเก๋งพุ่งชนท้าย ทำให้รถรับส่งนักเรียนเสียหลักลงข้างทาง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</si>
</sst>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3" formatCode="_-* #,##0.00_-;\-* #,##0.00_-;_-* &quot;-&quot;??_-;_-@_-"/>
    <numFmt numFmtId="187" formatCode="_-* #,##0_-;\-* #,##0_-;_-* &quot;-&quot;??_-;_-@_-"/>
    <numFmt numFmtId="188" formatCode="[$-107041E]d\ mmm\ yy;@"/>
    <numFmt numFmtId="189" formatCode="[$-1000000]h:mm\ &quot;น.&quot;;@"/>
    <numFmt numFmtId="190" formatCode="[$-101041E]d\ mmm\ yy;@"/>
    <numFmt numFmtId="191" formatCode="[$-101041E]d\ mmmm\ yyyy;@"/>
    <numFmt numFmtId="192" formatCode="[$-F800]dddd\,\ mmmm\ dd\,\ yyyy"/>
    <numFmt numFmtId="193" formatCode="[$-107041E]d\ mmmm\ yyyy;@"/>
    <numFmt numFmtId="194" formatCode="[$-D000000]h:mm\ &quot;น.&quot;;@"/>
    <numFmt numFmtId="195" formatCode="0.000000"/>
    <numFmt numFmtId="196" formatCode="[$-107041E]d\ mmm\ yy"/>
  </numFmts>
  <fonts count="63" x14ac:knownFonts="1">
    <font>
      <sz val="11"/>
      <color theme="1"/>
      <name val="Tahoma"/>
      <family val="2"/>
      <charset val="222"/>
      <scheme val="minor"/>
    </font>
    <font>
      <sz val="16"/>
      <color theme="1"/>
      <name val="TH SarabunPSK"/>
      <family val="2"/>
    </font>
    <font>
      <sz val="11"/>
      <color theme="1"/>
      <name val="Tahoma"/>
      <family val="2"/>
      <charset val="222"/>
      <scheme val="minor"/>
    </font>
    <font>
      <b/>
      <sz val="16"/>
      <color theme="1"/>
      <name val="TH SarabunPSK"/>
      <family val="2"/>
    </font>
    <font>
      <sz val="16"/>
      <color rgb="FF000000"/>
      <name val="TH SarabunPSK"/>
      <family val="2"/>
    </font>
    <font>
      <b/>
      <sz val="16"/>
      <name val="TH SarabunPSK"/>
      <family val="2"/>
    </font>
    <font>
      <sz val="16"/>
      <name val="TH SarabunPSK"/>
      <family val="2"/>
    </font>
    <font>
      <sz val="16"/>
      <color rgb="FFFF0000"/>
      <name val="TH SarabunPSK"/>
      <family val="2"/>
    </font>
    <font>
      <sz val="14"/>
      <color theme="1"/>
      <name val="TH SarabunPSK"/>
      <family val="2"/>
    </font>
    <font>
      <b/>
      <sz val="18"/>
      <color theme="1"/>
      <name val="Angsana New"/>
      <family val="1"/>
    </font>
    <font>
      <u/>
      <sz val="11"/>
      <color theme="10"/>
      <name val="Tahoma"/>
      <family val="2"/>
      <charset val="222"/>
      <scheme val="minor"/>
    </font>
    <font>
      <u/>
      <sz val="11"/>
      <color theme="11"/>
      <name val="Tahoma"/>
      <family val="2"/>
      <charset val="222"/>
      <scheme val="minor"/>
    </font>
    <font>
      <sz val="11"/>
      <color rgb="FFFF0000"/>
      <name val="Tahoma"/>
      <family val="2"/>
      <charset val="222"/>
      <scheme val="minor"/>
    </font>
    <font>
      <b/>
      <sz val="14"/>
      <color theme="1"/>
      <name val="TH SarabunPSK"/>
      <family val="2"/>
    </font>
    <font>
      <b/>
      <sz val="14"/>
      <color rgb="FF0000CC"/>
      <name val="TH SarabunPSK"/>
      <family val="2"/>
    </font>
    <font>
      <b/>
      <sz val="14"/>
      <color rgb="FFFF0000"/>
      <name val="TH SarabunPSK"/>
      <family val="2"/>
    </font>
    <font>
      <b/>
      <sz val="14"/>
      <color indexed="8"/>
      <name val="TH SarabunPSK"/>
      <family val="2"/>
    </font>
    <font>
      <b/>
      <sz val="14"/>
      <color indexed="10"/>
      <name val="TH SarabunPSK"/>
      <family val="2"/>
    </font>
    <font>
      <b/>
      <sz val="14"/>
      <name val="TH SarabunPSK"/>
      <family val="2"/>
    </font>
    <font>
      <sz val="14"/>
      <color rgb="FFFF0000"/>
      <name val="TH SarabunPSK"/>
      <family val="2"/>
    </font>
    <font>
      <sz val="14"/>
      <name val="TH SarabunPSK"/>
      <family val="2"/>
    </font>
    <font>
      <sz val="14"/>
      <color rgb="FF0000CC"/>
      <name val="TH SarabunPSK"/>
      <family val="2"/>
    </font>
    <font>
      <sz val="12"/>
      <color theme="1"/>
      <name val="TH SarabunPSK"/>
      <family val="2"/>
    </font>
    <font>
      <b/>
      <sz val="20"/>
      <color theme="1"/>
      <name val="TH SarabunPSK"/>
      <family val="2"/>
    </font>
    <font>
      <sz val="13"/>
      <color theme="1"/>
      <name val="TH SarabunPSK"/>
      <family val="2"/>
    </font>
    <font>
      <sz val="14"/>
      <color indexed="8"/>
      <name val="TH SarabunPSK"/>
      <family val="2"/>
    </font>
    <font>
      <sz val="13"/>
      <name val="TH SarabunPSK"/>
      <family val="2"/>
    </font>
    <font>
      <sz val="13"/>
      <color rgb="FFFF0000"/>
      <name val="TH SarabunPSK"/>
      <family val="2"/>
    </font>
    <font>
      <sz val="11"/>
      <name val="Tahoma"/>
      <family val="2"/>
      <charset val="222"/>
      <scheme val="minor"/>
    </font>
    <font>
      <b/>
      <sz val="13"/>
      <color indexed="53"/>
      <name val="TH SarabunPSK"/>
      <family val="2"/>
    </font>
    <font>
      <sz val="13"/>
      <color indexed="8"/>
      <name val="TH SarabunPSK"/>
      <family val="2"/>
    </font>
    <font>
      <sz val="13.5"/>
      <name val="TH SarabunPSK"/>
      <family val="2"/>
    </font>
    <font>
      <sz val="14"/>
      <color theme="1"/>
      <name val="Cordia New"/>
      <family val="2"/>
    </font>
    <font>
      <sz val="14"/>
      <color rgb="FF000000"/>
      <name val="TH SarabunPSK"/>
      <family val="2"/>
    </font>
    <font>
      <u val="singleAccounting"/>
      <sz val="14"/>
      <name val="TH SarabunPSK"/>
      <family val="2"/>
    </font>
    <font>
      <sz val="11"/>
      <color indexed="8"/>
      <name val="TH SarabunPSK"/>
      <family val="2"/>
    </font>
    <font>
      <sz val="11"/>
      <color theme="1"/>
      <name val="Microsoft Sans Serif"/>
      <family val="2"/>
    </font>
    <font>
      <b/>
      <u val="singleAccounting"/>
      <sz val="14"/>
      <color theme="1"/>
      <name val="TH SarabunPSK"/>
      <family val="2"/>
    </font>
    <font>
      <sz val="11"/>
      <color rgb="FFFF0000"/>
      <name val="Tahoma"/>
      <family val="2"/>
      <scheme val="minor"/>
    </font>
    <font>
      <b/>
      <sz val="15"/>
      <color theme="1"/>
      <name val="TH SarabunPSK"/>
      <family val="2"/>
    </font>
    <font>
      <b/>
      <sz val="15"/>
      <name val="TH SarabunPSK"/>
      <family val="2"/>
    </font>
    <font>
      <sz val="15"/>
      <color theme="1"/>
      <name val="TH SarabunPSK"/>
      <family val="2"/>
    </font>
    <font>
      <sz val="15"/>
      <color theme="1"/>
      <name val="Tahoma"/>
      <family val="2"/>
      <scheme val="minor"/>
    </font>
    <font>
      <sz val="13.5"/>
      <color indexed="8"/>
      <name val="TH SarabunPSK"/>
      <family val="2"/>
    </font>
    <font>
      <sz val="13.5"/>
      <color theme="1"/>
      <name val="TH SarabunPSK"/>
      <family val="2"/>
    </font>
    <font>
      <sz val="11"/>
      <name val="Wingdings"/>
      <charset val="2"/>
    </font>
    <font>
      <sz val="11"/>
      <color rgb="FFFF0000"/>
      <name val="TH SarabunPSK"/>
      <family val="2"/>
    </font>
    <font>
      <b/>
      <sz val="18"/>
      <color theme="1"/>
      <name val="TH SarabunPSK"/>
      <family val="2"/>
    </font>
    <font>
      <sz val="15"/>
      <name val="TH SarabunPSK"/>
      <family val="2"/>
    </font>
    <font>
      <b/>
      <sz val="13.5"/>
      <name val="TH SarabunPSK"/>
      <family val="2"/>
    </font>
    <font>
      <sz val="14"/>
      <name val="Cordia New"/>
      <family val="2"/>
    </font>
    <font>
      <sz val="11"/>
      <name val="Tahoma"/>
      <family val="2"/>
      <scheme val="minor"/>
    </font>
    <font>
      <sz val="14"/>
      <name val="Tahoma"/>
      <family val="2"/>
      <scheme val="minor"/>
    </font>
    <font>
      <sz val="14"/>
      <color rgb="FFC00000"/>
      <name val="TH SarabunPSK"/>
      <family val="2"/>
    </font>
    <font>
      <sz val="11"/>
      <name val="TH SarabunPSK"/>
      <family val="2"/>
    </font>
    <font>
      <b/>
      <sz val="11"/>
      <color theme="1"/>
      <name val="Tahoma"/>
      <family val="2"/>
      <scheme val="minor"/>
    </font>
    <font>
      <sz val="18"/>
      <color theme="1"/>
      <name val="TH SarabunPSK"/>
      <family val="2"/>
    </font>
    <font>
      <sz val="11"/>
      <color theme="1"/>
      <name val="TH SarabunPSK"/>
      <family val="2"/>
    </font>
    <font>
      <sz val="14"/>
      <color rgb="FF777777"/>
      <name val="TH SarabunPSK"/>
      <family val="2"/>
    </font>
    <font>
      <sz val="14"/>
      <color indexed="10"/>
      <name val="TH SarabunPSK"/>
      <family val="2"/>
    </font>
    <font>
      <sz val="14"/>
      <color theme="1"/>
      <name val="Tahoma"/>
      <family val="2"/>
      <scheme val="minor"/>
    </font>
    <font>
      <sz val="14"/>
      <color rgb="FF333333"/>
      <name val="TH SarabunPSK"/>
      <family val="2"/>
    </font>
    <font>
      <u/>
      <sz val="14"/>
      <name val="TH SarabunPSK"/>
      <family val="2"/>
    </font>
  </fonts>
  <fills count="3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CCFF99"/>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indexed="64"/>
      </patternFill>
    </fill>
    <fill>
      <patternFill patternType="solid">
        <fgColor theme="7" tint="0.39997558519241921"/>
        <bgColor indexed="64"/>
      </patternFill>
    </fill>
    <fill>
      <patternFill patternType="solid">
        <fgColor theme="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rgb="FF000000"/>
      </left>
      <right style="thin">
        <color rgb="FF000000"/>
      </right>
      <top style="thin">
        <color rgb="FF000000"/>
      </top>
      <bottom/>
      <diagonal/>
    </border>
  </borders>
  <cellStyleXfs count="12">
    <xf numFmtId="0" fontId="0" fillId="0" borderId="0"/>
    <xf numFmtId="43" fontId="2"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270">
    <xf numFmtId="0" fontId="0" fillId="0" borderId="0" xfId="0"/>
    <xf numFmtId="0" fontId="3" fillId="7" borderId="1" xfId="0" applyFont="1" applyFill="1" applyBorder="1" applyAlignment="1">
      <alignment horizontal="center"/>
    </xf>
    <xf numFmtId="0" fontId="3" fillId="7"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9" borderId="1" xfId="0" applyNumberFormat="1" applyFont="1" applyFill="1" applyBorder="1" applyAlignment="1">
      <alignment horizontal="center" vertical="center"/>
    </xf>
    <xf numFmtId="0" fontId="3" fillId="9" borderId="1" xfId="0" applyFont="1" applyFill="1" applyBorder="1" applyAlignment="1">
      <alignment horizontal="center" vertical="center"/>
    </xf>
    <xf numFmtId="0" fontId="3" fillId="7" borderId="1" xfId="0" applyFont="1" applyFill="1" applyBorder="1" applyAlignment="1">
      <alignment horizontal="center" vertical="center"/>
    </xf>
    <xf numFmtId="0" fontId="4" fillId="0" borderId="1" xfId="0" applyFont="1" applyBorder="1"/>
    <xf numFmtId="17" fontId="3" fillId="3" borderId="1" xfId="0" applyNumberFormat="1" applyFont="1" applyFill="1" applyBorder="1" applyAlignment="1">
      <alignment horizontal="center" vertical="center"/>
    </xf>
    <xf numFmtId="17" fontId="3" fillId="13" borderId="1" xfId="0" applyNumberFormat="1" applyFont="1" applyFill="1" applyBorder="1" applyAlignment="1">
      <alignment horizontal="center" vertical="center"/>
    </xf>
    <xf numFmtId="0" fontId="3" fillId="1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3" fillId="0" borderId="0" xfId="0" applyFont="1"/>
    <xf numFmtId="0" fontId="3" fillId="14" borderId="1" xfId="0" applyFont="1" applyFill="1" applyBorder="1" applyAlignment="1">
      <alignment horizontal="center" vertical="center"/>
    </xf>
    <xf numFmtId="17" fontId="3" fillId="1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5" fillId="7" borderId="1" xfId="0" applyNumberFormat="1" applyFont="1" applyFill="1" applyBorder="1" applyAlignment="1">
      <alignment horizontal="center" vertical="center"/>
    </xf>
    <xf numFmtId="0" fontId="5" fillId="5" borderId="1" xfId="0" applyFont="1" applyFill="1" applyBorder="1" applyAlignment="1">
      <alignment horizontal="center"/>
    </xf>
    <xf numFmtId="0" fontId="6" fillId="5" borderId="1" xfId="0" applyFont="1" applyFill="1" applyBorder="1" applyAlignment="1">
      <alignment horizontal="center" vertical="center"/>
    </xf>
    <xf numFmtId="0" fontId="6" fillId="13" borderId="1" xfId="1"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vertical="top" wrapText="1"/>
    </xf>
    <xf numFmtId="0" fontId="9" fillId="0" borderId="0" xfId="0" applyFont="1" applyAlignment="1">
      <alignment vertical="center"/>
    </xf>
    <xf numFmtId="0" fontId="1" fillId="0" borderId="1" xfId="0" applyFont="1" applyBorder="1" applyAlignment="1">
      <alignment vertical="top" wrapText="1"/>
    </xf>
    <xf numFmtId="1" fontId="3" fillId="4" borderId="4"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xf numFmtId="0" fontId="6" fillId="0" borderId="1" xfId="0" applyFont="1" applyBorder="1" applyAlignment="1">
      <alignment horizontal="left"/>
    </xf>
    <xf numFmtId="0" fontId="6" fillId="15" borderId="1" xfId="0" applyFont="1" applyFill="1" applyBorder="1" applyAlignment="1">
      <alignment horizontal="center" vertical="center"/>
    </xf>
    <xf numFmtId="187" fontId="6" fillId="0" borderId="1" xfId="0" applyNumberFormat="1" applyFont="1" applyBorder="1" applyAlignment="1">
      <alignment horizontal="center" vertical="center"/>
    </xf>
    <xf numFmtId="0" fontId="3" fillId="11" borderId="2" xfId="0" applyFont="1" applyFill="1" applyBorder="1" applyAlignment="1">
      <alignment horizontal="center" vertical="center"/>
    </xf>
    <xf numFmtId="0" fontId="3" fillId="2" borderId="2" xfId="0" applyFont="1" applyFill="1" applyBorder="1" applyAlignment="1">
      <alignment horizontal="center"/>
    </xf>
    <xf numFmtId="0" fontId="3" fillId="10" borderId="2" xfId="0" applyFont="1" applyFill="1" applyBorder="1" applyAlignment="1">
      <alignment horizontal="center"/>
    </xf>
    <xf numFmtId="0" fontId="8" fillId="0" borderId="0" xfId="0" applyFont="1" applyAlignment="1">
      <alignment horizontal="center"/>
    </xf>
    <xf numFmtId="188"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8" fillId="19" borderId="1" xfId="0" applyFont="1" applyFill="1" applyBorder="1" applyAlignment="1">
      <alignment horizontal="center" vertical="top" wrapText="1"/>
    </xf>
    <xf numFmtId="188" fontId="8" fillId="15" borderId="1" xfId="0" applyNumberFormat="1" applyFont="1" applyFill="1" applyBorder="1" applyAlignment="1">
      <alignment horizontal="center" vertical="top" wrapText="1"/>
    </xf>
    <xf numFmtId="189" fontId="8" fillId="19" borderId="1" xfId="0" applyNumberFormat="1" applyFont="1" applyFill="1" applyBorder="1" applyAlignment="1">
      <alignment horizontal="center" vertical="top" wrapText="1"/>
    </xf>
    <xf numFmtId="0" fontId="8" fillId="19" borderId="1" xfId="0" applyFont="1" applyFill="1" applyBorder="1" applyAlignment="1">
      <alignment vertical="top" wrapText="1"/>
    </xf>
    <xf numFmtId="0" fontId="8" fillId="19" borderId="1" xfId="0" applyFont="1" applyFill="1" applyBorder="1" applyAlignment="1" applyProtection="1">
      <alignment horizontal="center" vertical="top" wrapText="1"/>
      <protection locked="0"/>
    </xf>
    <xf numFmtId="188" fontId="8" fillId="19" borderId="1" xfId="0" applyNumberFormat="1" applyFont="1" applyFill="1" applyBorder="1" applyAlignment="1">
      <alignment horizontal="center" vertical="top" wrapText="1"/>
    </xf>
    <xf numFmtId="0" fontId="8" fillId="19" borderId="1" xfId="0" applyFont="1" applyFill="1" applyBorder="1" applyAlignment="1">
      <alignment horizontal="center" vertical="top"/>
    </xf>
    <xf numFmtId="0" fontId="19" fillId="19" borderId="1" xfId="0" applyFont="1" applyFill="1" applyBorder="1" applyAlignment="1">
      <alignment horizontal="center" vertical="top" wrapText="1"/>
    </xf>
    <xf numFmtId="0" fontId="20" fillId="19" borderId="1" xfId="0" applyFont="1" applyFill="1" applyBorder="1" applyAlignment="1">
      <alignment horizontal="center" vertical="top" wrapText="1"/>
    </xf>
    <xf numFmtId="188" fontId="8" fillId="19" borderId="1" xfId="0" applyNumberFormat="1" applyFont="1" applyFill="1" applyBorder="1" applyAlignment="1">
      <alignment horizontal="center" vertical="top"/>
    </xf>
    <xf numFmtId="0" fontId="8" fillId="19" borderId="1" xfId="0" applyFont="1" applyFill="1" applyBorder="1" applyAlignment="1">
      <alignment horizontal="center" vertical="center" wrapText="1"/>
    </xf>
    <xf numFmtId="0" fontId="21" fillId="19" borderId="1" xfId="0" applyFont="1" applyFill="1" applyBorder="1" applyAlignment="1">
      <alignment horizontal="center" vertical="top" wrapText="1"/>
    </xf>
    <xf numFmtId="0" fontId="21" fillId="19" borderId="1" xfId="0" applyFont="1" applyFill="1" applyBorder="1" applyAlignment="1">
      <alignment vertical="top" wrapText="1"/>
    </xf>
    <xf numFmtId="0" fontId="19" fillId="19" borderId="2" xfId="0" applyFont="1" applyFill="1" applyBorder="1" applyAlignment="1">
      <alignment vertical="top" wrapText="1"/>
    </xf>
    <xf numFmtId="0" fontId="8" fillId="19" borderId="0" xfId="0" applyFont="1" applyFill="1" applyAlignment="1">
      <alignment vertical="top" wrapText="1"/>
    </xf>
    <xf numFmtId="0" fontId="8" fillId="19" borderId="16" xfId="0" applyFont="1" applyFill="1" applyBorder="1" applyAlignment="1">
      <alignment vertical="top" wrapText="1"/>
    </xf>
    <xf numFmtId="0" fontId="8" fillId="19" borderId="0" xfId="0" applyFont="1" applyFill="1" applyBorder="1" applyAlignment="1">
      <alignment vertical="top" wrapText="1"/>
    </xf>
    <xf numFmtId="0" fontId="20" fillId="19" borderId="0" xfId="0" applyFont="1" applyFill="1" applyBorder="1" applyAlignment="1">
      <alignment vertical="top" wrapText="1"/>
    </xf>
    <xf numFmtId="0" fontId="20" fillId="19" borderId="0" xfId="0" applyFont="1" applyFill="1" applyBorder="1" applyAlignment="1">
      <alignment horizontal="center" vertical="center" wrapText="1"/>
    </xf>
    <xf numFmtId="0" fontId="8" fillId="19" borderId="0" xfId="0" applyFont="1" applyFill="1" applyBorder="1" applyAlignment="1">
      <alignment horizontal="center" vertical="center" wrapText="1"/>
    </xf>
    <xf numFmtId="0" fontId="8" fillId="19" borderId="17" xfId="0" applyFont="1" applyFill="1" applyBorder="1" applyAlignment="1">
      <alignment horizontal="center" vertical="center" wrapText="1"/>
    </xf>
    <xf numFmtId="0" fontId="8" fillId="0" borderId="14" xfId="0" applyFont="1" applyBorder="1" applyAlignment="1">
      <alignment horizontal="center" vertical="top" wrapText="1"/>
    </xf>
    <xf numFmtId="189" fontId="8" fillId="0" borderId="1" xfId="0" applyNumberFormat="1" applyFont="1" applyBorder="1" applyAlignment="1">
      <alignment horizontal="center" vertical="top" wrapText="1"/>
    </xf>
    <xf numFmtId="0" fontId="8" fillId="0" borderId="5" xfId="0" applyFont="1" applyBorder="1" applyAlignment="1">
      <alignment horizontal="center" vertical="top" wrapText="1"/>
    </xf>
    <xf numFmtId="0" fontId="8" fillId="0" borderId="1" xfId="0" applyFont="1" applyBorder="1" applyAlignment="1">
      <alignment horizontal="center" vertical="top" wrapText="1"/>
    </xf>
    <xf numFmtId="0" fontId="8" fillId="0" borderId="14" xfId="0" applyFont="1" applyBorder="1" applyAlignment="1">
      <alignment vertical="top" wrapText="1"/>
    </xf>
    <xf numFmtId="17" fontId="8" fillId="0" borderId="14" xfId="0" applyNumberFormat="1" applyFont="1" applyBorder="1" applyAlignment="1">
      <alignment horizontal="center" vertical="top" wrapText="1"/>
    </xf>
    <xf numFmtId="188" fontId="8" fillId="0" borderId="1" xfId="0" applyNumberFormat="1" applyFont="1" applyBorder="1" applyAlignment="1">
      <alignment horizontal="center" vertical="top" wrapText="1"/>
    </xf>
    <xf numFmtId="0" fontId="8" fillId="0" borderId="1" xfId="0" applyFont="1" applyFill="1" applyBorder="1" applyAlignment="1">
      <alignment horizontal="center" vertical="top"/>
    </xf>
    <xf numFmtId="0" fontId="8" fillId="0" borderId="1" xfId="0" applyFont="1" applyFill="1" applyBorder="1" applyAlignment="1">
      <alignment horizontal="center" vertical="top" wrapText="1"/>
    </xf>
    <xf numFmtId="0" fontId="19" fillId="0" borderId="1" xfId="0" applyFont="1" applyFill="1" applyBorder="1" applyAlignment="1">
      <alignment horizontal="center" vertical="top" wrapText="1"/>
    </xf>
    <xf numFmtId="188" fontId="8" fillId="0" borderId="1" xfId="0" applyNumberFormat="1" applyFont="1" applyFill="1" applyBorder="1" applyAlignment="1">
      <alignment horizontal="center" vertical="top" wrapText="1"/>
    </xf>
    <xf numFmtId="0" fontId="20" fillId="0" borderId="1" xfId="0" applyFont="1" applyFill="1" applyBorder="1" applyAlignment="1">
      <alignment horizontal="center" vertical="top" wrapText="1"/>
    </xf>
    <xf numFmtId="188" fontId="8" fillId="0" borderId="14" xfId="0" applyNumberFormat="1" applyFont="1" applyFill="1" applyBorder="1" applyAlignment="1">
      <alignment horizontal="center" vertical="top"/>
    </xf>
    <xf numFmtId="0" fontId="8" fillId="0" borderId="14" xfId="0" applyFont="1" applyFill="1" applyBorder="1" applyAlignment="1">
      <alignment horizontal="center" vertical="top"/>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21" fillId="15" borderId="1" xfId="0" applyFont="1" applyFill="1" applyBorder="1" applyAlignment="1">
      <alignment horizontal="center" vertical="top" wrapText="1"/>
    </xf>
    <xf numFmtId="0" fontId="21" fillId="15" borderId="1" xfId="0" applyFont="1" applyFill="1" applyBorder="1" applyAlignment="1">
      <alignment vertical="top" wrapText="1"/>
    </xf>
    <xf numFmtId="0" fontId="8" fillId="0" borderId="2" xfId="0" applyFont="1" applyBorder="1" applyAlignment="1">
      <alignment vertical="top" wrapText="1"/>
    </xf>
    <xf numFmtId="0" fontId="8" fillId="0" borderId="0" xfId="0" applyFont="1" applyAlignment="1">
      <alignment vertical="top" wrapText="1"/>
    </xf>
    <xf numFmtId="0" fontId="8" fillId="0" borderId="16"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17" xfId="0" applyFont="1" applyBorder="1" applyAlignment="1">
      <alignment vertical="top" wrapText="1"/>
    </xf>
    <xf numFmtId="0" fontId="20" fillId="0" borderId="14" xfId="0" applyFont="1" applyBorder="1" applyAlignment="1">
      <alignment horizontal="center" vertical="top" wrapText="1"/>
    </xf>
    <xf numFmtId="14" fontId="19" fillId="0" borderId="1" xfId="0" applyNumberFormat="1" applyFont="1" applyFill="1" applyBorder="1" applyAlignment="1">
      <alignment horizontal="center" vertical="top" wrapText="1"/>
    </xf>
    <xf numFmtId="188" fontId="8" fillId="0" borderId="1" xfId="0" applyNumberFormat="1" applyFont="1" applyFill="1" applyBorder="1" applyAlignment="1">
      <alignment horizontal="center" vertical="top"/>
    </xf>
    <xf numFmtId="0" fontId="8" fillId="13" borderId="0" xfId="0" applyFont="1" applyFill="1" applyBorder="1" applyAlignment="1">
      <alignment vertical="top" wrapText="1"/>
    </xf>
    <xf numFmtId="0" fontId="8" fillId="0" borderId="0" xfId="0" applyFont="1" applyFill="1" applyBorder="1" applyAlignment="1">
      <alignment vertical="top" wrapText="1"/>
    </xf>
    <xf numFmtId="189" fontId="8" fillId="0" borderId="1" xfId="0" applyNumberFormat="1" applyFont="1" applyFill="1" applyBorder="1" applyAlignment="1">
      <alignment horizontal="center" vertical="top" wrapText="1"/>
    </xf>
    <xf numFmtId="188" fontId="20" fillId="0" borderId="1" xfId="0" applyNumberFormat="1" applyFont="1" applyFill="1" applyBorder="1" applyAlignment="1">
      <alignment horizontal="center" vertical="top" wrapText="1"/>
    </xf>
    <xf numFmtId="0" fontId="8" fillId="0" borderId="2" xfId="0" applyFont="1" applyBorder="1" applyAlignment="1">
      <alignment horizontal="center" vertical="top" wrapText="1"/>
    </xf>
    <xf numFmtId="0" fontId="8" fillId="0" borderId="9" xfId="0" applyFont="1" applyBorder="1" applyAlignment="1">
      <alignment horizontal="center" vertical="top" wrapText="1"/>
    </xf>
    <xf numFmtId="188" fontId="8" fillId="15" borderId="9" xfId="0" applyNumberFormat="1" applyFont="1" applyFill="1" applyBorder="1" applyAlignment="1">
      <alignment horizontal="center" vertical="top" wrapText="1"/>
    </xf>
    <xf numFmtId="189" fontId="8" fillId="0" borderId="9" xfId="0" applyNumberFormat="1" applyFont="1" applyBorder="1" applyAlignment="1">
      <alignment horizontal="center" vertical="top" wrapText="1"/>
    </xf>
    <xf numFmtId="0" fontId="8" fillId="0" borderId="9" xfId="0" applyFont="1" applyBorder="1" applyAlignment="1">
      <alignment horizontal="left" vertical="top" wrapText="1"/>
    </xf>
    <xf numFmtId="14" fontId="8" fillId="0" borderId="9" xfId="0" applyNumberFormat="1" applyFont="1" applyBorder="1" applyAlignment="1">
      <alignment horizontal="center" vertical="top" wrapText="1"/>
    </xf>
    <xf numFmtId="188" fontId="8" fillId="0" borderId="9" xfId="0" applyNumberFormat="1" applyFont="1" applyBorder="1" applyAlignment="1">
      <alignment horizontal="center" vertical="top" wrapText="1"/>
    </xf>
    <xf numFmtId="0" fontId="8" fillId="0" borderId="9" xfId="0" applyFont="1" applyFill="1" applyBorder="1" applyAlignment="1">
      <alignment horizontal="center" vertical="top"/>
    </xf>
    <xf numFmtId="0" fontId="8" fillId="0" borderId="9" xfId="0" applyFont="1" applyFill="1" applyBorder="1" applyAlignment="1">
      <alignment horizontal="center" vertical="top" wrapText="1"/>
    </xf>
    <xf numFmtId="0" fontId="20" fillId="0" borderId="9" xfId="0" applyFont="1" applyFill="1" applyBorder="1" applyAlignment="1">
      <alignment horizontal="center" vertical="top" wrapText="1"/>
    </xf>
    <xf numFmtId="188" fontId="8" fillId="0" borderId="9" xfId="0" applyNumberFormat="1" applyFont="1" applyFill="1" applyBorder="1" applyAlignment="1">
      <alignment horizontal="center" vertical="top" wrapText="1"/>
    </xf>
    <xf numFmtId="188" fontId="8" fillId="0" borderId="9" xfId="0" applyNumberFormat="1" applyFont="1" applyFill="1" applyBorder="1" applyAlignment="1">
      <alignment horizontal="center" vertical="top"/>
    </xf>
    <xf numFmtId="0" fontId="8" fillId="0" borderId="9" xfId="0" applyFont="1" applyBorder="1" applyAlignment="1">
      <alignment horizontal="center" vertical="center" wrapText="1"/>
    </xf>
    <xf numFmtId="0" fontId="21" fillId="15" borderId="9" xfId="0" applyFont="1" applyFill="1" applyBorder="1" applyAlignment="1">
      <alignment horizontal="center" vertical="top" wrapText="1"/>
    </xf>
    <xf numFmtId="0" fontId="8" fillId="0" borderId="6" xfId="0" applyFont="1" applyBorder="1" applyAlignment="1">
      <alignment horizontal="center" vertical="top" wrapText="1"/>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8" fillId="0" borderId="0" xfId="0" applyFont="1" applyBorder="1" applyAlignment="1">
      <alignment horizontal="center" vertical="top" wrapText="1"/>
    </xf>
    <xf numFmtId="0" fontId="8" fillId="0" borderId="17" xfId="0" applyFont="1" applyBorder="1" applyAlignment="1">
      <alignment horizontal="center" vertical="top" wrapText="1"/>
    </xf>
    <xf numFmtId="0" fontId="8" fillId="0" borderId="9" xfId="0" applyFont="1" applyBorder="1" applyAlignment="1">
      <alignment vertical="top" wrapText="1"/>
    </xf>
    <xf numFmtId="0" fontId="21" fillId="15" borderId="9" xfId="0" applyFont="1" applyFill="1" applyBorder="1" applyAlignment="1">
      <alignment vertical="top" wrapText="1"/>
    </xf>
    <xf numFmtId="0" fontId="8" fillId="0" borderId="9" xfId="0" applyFont="1" applyFill="1" applyBorder="1" applyAlignment="1">
      <alignment vertical="top" wrapText="1"/>
    </xf>
    <xf numFmtId="188" fontId="8" fillId="15" borderId="15" xfId="0" applyNumberFormat="1" applyFont="1" applyFill="1" applyBorder="1" applyAlignment="1">
      <alignment horizontal="center" vertical="top" wrapText="1"/>
    </xf>
    <xf numFmtId="189" fontId="8" fillId="0" borderId="18" xfId="0" applyNumberFormat="1" applyFont="1" applyBorder="1" applyAlignment="1">
      <alignment horizontal="center" vertical="top" wrapText="1"/>
    </xf>
    <xf numFmtId="0" fontId="8" fillId="0" borderId="18" xfId="0" applyFont="1" applyBorder="1" applyAlignment="1">
      <alignment horizontal="center" vertical="top" wrapText="1"/>
    </xf>
    <xf numFmtId="188" fontId="8" fillId="0" borderId="14" xfId="0" applyNumberFormat="1" applyFont="1" applyBorder="1" applyAlignment="1">
      <alignment horizontal="center" vertical="top" wrapText="1"/>
    </xf>
    <xf numFmtId="0" fontId="8" fillId="0" borderId="14" xfId="0" applyFont="1" applyFill="1" applyBorder="1" applyAlignment="1">
      <alignment horizontal="center" vertical="top" wrapText="1"/>
    </xf>
    <xf numFmtId="0" fontId="20" fillId="0" borderId="14" xfId="0" applyFont="1" applyFill="1" applyBorder="1" applyAlignment="1">
      <alignment horizontal="center" vertical="top" wrapText="1"/>
    </xf>
    <xf numFmtId="188" fontId="8" fillId="0" borderId="14" xfId="0" applyNumberFormat="1" applyFont="1" applyFill="1" applyBorder="1" applyAlignment="1">
      <alignment horizontal="center" vertical="top" wrapText="1"/>
    </xf>
    <xf numFmtId="0" fontId="8" fillId="0" borderId="14" xfId="0" applyFont="1" applyBorder="1" applyAlignment="1">
      <alignment horizontal="center" vertical="center" wrapText="1"/>
    </xf>
    <xf numFmtId="0" fontId="21" fillId="15" borderId="14" xfId="0" applyFont="1" applyFill="1" applyBorder="1" applyAlignment="1">
      <alignment horizontal="center" vertical="top" wrapText="1"/>
    </xf>
    <xf numFmtId="0" fontId="21" fillId="15" borderId="14" xfId="0" applyFont="1" applyFill="1" applyBorder="1" applyAlignment="1">
      <alignment vertical="top" wrapText="1"/>
    </xf>
    <xf numFmtId="0" fontId="8" fillId="0" borderId="1" xfId="0" applyFont="1" applyBorder="1" applyAlignment="1">
      <alignment horizontal="center" vertical="top"/>
    </xf>
    <xf numFmtId="20" fontId="8" fillId="0" borderId="1" xfId="0" applyNumberFormat="1" applyFont="1" applyBorder="1" applyAlignment="1">
      <alignment horizontal="center" vertical="top"/>
    </xf>
    <xf numFmtId="14" fontId="8" fillId="0" borderId="1" xfId="0" applyNumberFormat="1" applyFont="1" applyBorder="1" applyAlignment="1">
      <alignment horizontal="center" vertical="top" wrapText="1"/>
    </xf>
    <xf numFmtId="0" fontId="20" fillId="0" borderId="1" xfId="0" applyFont="1" applyBorder="1" applyAlignment="1">
      <alignment horizontal="center" vertical="top"/>
    </xf>
    <xf numFmtId="188" fontId="8" fillId="0" borderId="1" xfId="0" applyNumberFormat="1" applyFont="1" applyBorder="1" applyAlignment="1">
      <alignment horizontal="center" vertical="top"/>
    </xf>
    <xf numFmtId="188" fontId="8" fillId="15" borderId="14" xfId="0" applyNumberFormat="1" applyFont="1" applyFill="1" applyBorder="1" applyAlignment="1">
      <alignment horizontal="center" vertical="top" wrapText="1"/>
    </xf>
    <xf numFmtId="189" fontId="8" fillId="0" borderId="14" xfId="0" applyNumberFormat="1" applyFont="1" applyBorder="1" applyAlignment="1">
      <alignment horizontal="center" vertical="top" wrapText="1"/>
    </xf>
    <xf numFmtId="0" fontId="8" fillId="0" borderId="15" xfId="0" applyFont="1" applyBorder="1" applyAlignment="1">
      <alignment vertical="top" wrapText="1"/>
    </xf>
    <xf numFmtId="20" fontId="8" fillId="0" borderId="1" xfId="0" applyNumberFormat="1" applyFont="1" applyBorder="1" applyAlignment="1">
      <alignment horizontal="center" vertical="top" wrapText="1"/>
    </xf>
    <xf numFmtId="0" fontId="8" fillId="15" borderId="1" xfId="0" applyFont="1" applyFill="1" applyBorder="1" applyAlignment="1">
      <alignment horizontal="center" vertical="top" wrapText="1"/>
    </xf>
    <xf numFmtId="0" fontId="8" fillId="0" borderId="1" xfId="0" applyFont="1" applyBorder="1" applyAlignment="1">
      <alignment horizontal="left" vertical="top" wrapText="1"/>
    </xf>
    <xf numFmtId="0" fontId="21" fillId="15" borderId="1" xfId="0" applyFont="1" applyFill="1" applyBorder="1" applyAlignment="1">
      <alignment horizontal="left" vertical="top" wrapText="1"/>
    </xf>
    <xf numFmtId="14" fontId="20" fillId="0" borderId="1" xfId="0" applyNumberFormat="1" applyFont="1" applyFill="1" applyBorder="1" applyAlignment="1">
      <alignment horizontal="center" vertical="top" wrapText="1"/>
    </xf>
    <xf numFmtId="0" fontId="8" fillId="0" borderId="2" xfId="0" applyFont="1" applyFill="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1" xfId="0" applyFont="1" applyBorder="1" applyAlignment="1">
      <alignment vertical="top" wrapText="1"/>
    </xf>
    <xf numFmtId="0" fontId="19" fillId="0" borderId="0" xfId="0" applyFont="1" applyAlignment="1">
      <alignment horizontal="center" vertical="top" wrapText="1"/>
    </xf>
    <xf numFmtId="0" fontId="20" fillId="0" borderId="1" xfId="0" applyFont="1" applyBorder="1" applyAlignment="1">
      <alignment horizontal="center" vertical="top" wrapText="1"/>
    </xf>
    <xf numFmtId="0" fontId="8" fillId="0" borderId="0" xfId="0" applyFont="1"/>
    <xf numFmtId="0" fontId="20" fillId="0" borderId="0" xfId="0" applyFont="1"/>
    <xf numFmtId="188" fontId="8" fillId="0" borderId="0" xfId="0" applyNumberFormat="1" applyFont="1"/>
    <xf numFmtId="0" fontId="8" fillId="15" borderId="0" xfId="0" applyFont="1" applyFill="1"/>
    <xf numFmtId="188" fontId="8" fillId="0" borderId="15" xfId="0" applyNumberFormat="1" applyFont="1" applyFill="1" applyBorder="1" applyAlignment="1">
      <alignment horizontal="center" vertical="top" wrapText="1"/>
    </xf>
    <xf numFmtId="188" fontId="8" fillId="0" borderId="5" xfId="0" applyNumberFormat="1" applyFont="1" applyFill="1" applyBorder="1" applyAlignment="1">
      <alignment horizontal="center" vertical="top" wrapText="1"/>
    </xf>
    <xf numFmtId="189" fontId="8" fillId="0" borderId="5" xfId="0" applyNumberFormat="1" applyFont="1" applyBorder="1" applyAlignment="1">
      <alignment horizontal="center" vertical="top" wrapText="1"/>
    </xf>
    <xf numFmtId="16" fontId="8" fillId="0" borderId="5" xfId="0" applyNumberFormat="1" applyFont="1" applyBorder="1" applyAlignment="1">
      <alignment horizontal="center" vertical="top" wrapText="1"/>
    </xf>
    <xf numFmtId="188" fontId="8" fillId="0" borderId="5" xfId="0" applyNumberFormat="1" applyFont="1" applyBorder="1" applyAlignment="1">
      <alignment horizontal="center" vertical="top" wrapText="1"/>
    </xf>
    <xf numFmtId="0" fontId="8" fillId="0" borderId="5" xfId="0" applyFont="1" applyFill="1" applyBorder="1" applyAlignment="1">
      <alignment horizontal="center" vertical="top"/>
    </xf>
    <xf numFmtId="0" fontId="8" fillId="0" borderId="5" xfId="0" applyFont="1" applyFill="1" applyBorder="1" applyAlignment="1">
      <alignment horizontal="center" vertical="top" wrapText="1"/>
    </xf>
    <xf numFmtId="0" fontId="20" fillId="0" borderId="5" xfId="0" applyFont="1" applyFill="1" applyBorder="1" applyAlignment="1">
      <alignment horizontal="center" vertical="top" wrapText="1"/>
    </xf>
    <xf numFmtId="188" fontId="8" fillId="0" borderId="5" xfId="0" applyNumberFormat="1" applyFont="1" applyFill="1" applyBorder="1" applyAlignment="1">
      <alignment horizontal="center" vertical="top"/>
    </xf>
    <xf numFmtId="0" fontId="8" fillId="0" borderId="5" xfId="0" applyFont="1" applyBorder="1" applyAlignment="1">
      <alignment vertical="top" wrapText="1"/>
    </xf>
    <xf numFmtId="0" fontId="8" fillId="0" borderId="5" xfId="0" applyFont="1" applyBorder="1" applyAlignment="1">
      <alignment horizontal="center" vertical="center" wrapText="1"/>
    </xf>
    <xf numFmtId="0" fontId="21" fillId="15" borderId="5" xfId="0" applyFont="1" applyFill="1" applyBorder="1" applyAlignment="1">
      <alignment horizontal="center" vertical="top" wrapText="1"/>
    </xf>
    <xf numFmtId="0" fontId="21" fillId="15" borderId="5" xfId="0" applyFont="1" applyFill="1" applyBorder="1" applyAlignment="1">
      <alignment vertical="top" wrapText="1"/>
    </xf>
    <xf numFmtId="0" fontId="8" fillId="0" borderId="10" xfId="0" applyFont="1" applyBorder="1" applyAlignment="1">
      <alignment vertical="top" wrapText="1"/>
    </xf>
    <xf numFmtId="14" fontId="8" fillId="0" borderId="1" xfId="0" applyNumberFormat="1" applyFont="1" applyBorder="1" applyAlignment="1">
      <alignment horizontal="center" vertical="top"/>
    </xf>
    <xf numFmtId="188" fontId="8" fillId="16" borderId="1" xfId="0" applyNumberFormat="1" applyFont="1" applyFill="1" applyBorder="1" applyAlignment="1">
      <alignment horizontal="center" vertical="top" wrapText="1"/>
    </xf>
    <xf numFmtId="188" fontId="8" fillId="20" borderId="1" xfId="0" applyNumberFormat="1" applyFont="1" applyFill="1" applyBorder="1" applyAlignment="1">
      <alignment horizontal="center" vertical="top" wrapText="1"/>
    </xf>
    <xf numFmtId="0" fontId="8" fillId="0" borderId="1" xfId="0" quotePrefix="1" applyFont="1" applyBorder="1" applyAlignment="1">
      <alignment horizontal="center" vertical="top" wrapText="1"/>
    </xf>
    <xf numFmtId="17" fontId="8" fillId="0" borderId="1" xfId="0" applyNumberFormat="1" applyFont="1" applyBorder="1" applyAlignment="1">
      <alignment horizontal="center" vertical="top" wrapText="1"/>
    </xf>
    <xf numFmtId="0" fontId="19" fillId="0" borderId="1" xfId="0" applyFont="1" applyFill="1" applyBorder="1" applyAlignment="1">
      <alignment horizontal="center" vertical="top"/>
    </xf>
    <xf numFmtId="189" fontId="8" fillId="0" borderId="22" xfId="0" applyNumberFormat="1" applyFont="1" applyBorder="1" applyAlignment="1">
      <alignment horizontal="center" vertical="top" wrapText="1"/>
    </xf>
    <xf numFmtId="20" fontId="8" fillId="0" borderId="4" xfId="0" applyNumberFormat="1" applyFont="1" applyBorder="1" applyAlignment="1">
      <alignment horizontal="center" vertical="top"/>
    </xf>
    <xf numFmtId="0" fontId="1" fillId="0" borderId="1" xfId="0" applyFont="1" applyBorder="1" applyAlignment="1">
      <alignment horizontal="left" vertical="top" wrapText="1"/>
    </xf>
    <xf numFmtId="0" fontId="20" fillId="0" borderId="1" xfId="0" applyFont="1" applyBorder="1" applyAlignment="1">
      <alignment horizontal="left" vertical="top" wrapText="1"/>
    </xf>
    <xf numFmtId="0" fontId="8" fillId="0" borderId="14" xfId="0" applyFont="1" applyFill="1" applyBorder="1" applyAlignment="1">
      <alignment horizontal="left" vertical="top" wrapText="1"/>
    </xf>
    <xf numFmtId="188" fontId="20" fillId="0" borderId="1" xfId="0" applyNumberFormat="1" applyFont="1" applyBorder="1" applyAlignment="1">
      <alignment horizontal="center" vertical="top" wrapText="1"/>
    </xf>
    <xf numFmtId="189" fontId="20" fillId="0" borderId="1" xfId="0" applyNumberFormat="1" applyFont="1" applyFill="1" applyBorder="1" applyAlignment="1">
      <alignment horizontal="center" vertical="top" wrapText="1"/>
    </xf>
    <xf numFmtId="0" fontId="6" fillId="0" borderId="1" xfId="0" applyFont="1" applyBorder="1" applyAlignment="1">
      <alignment horizontal="center" vertical="top" wrapText="1"/>
    </xf>
    <xf numFmtId="0" fontId="19" fillId="0" borderId="1" xfId="0" applyFont="1" applyBorder="1" applyAlignment="1">
      <alignment horizontal="center" vertical="top" wrapText="1"/>
    </xf>
    <xf numFmtId="0" fontId="8" fillId="0" borderId="6" xfId="0" applyFont="1" applyBorder="1" applyAlignment="1">
      <alignment vertical="top" wrapText="1"/>
    </xf>
    <xf numFmtId="188" fontId="20" fillId="0" borderId="9" xfId="0" applyNumberFormat="1" applyFont="1" applyBorder="1" applyAlignment="1">
      <alignment horizontal="center" vertical="top" wrapText="1"/>
    </xf>
    <xf numFmtId="0" fontId="1" fillId="0" borderId="1" xfId="0" applyFont="1" applyBorder="1" applyAlignment="1">
      <alignment horizontal="center" vertical="top" wrapText="1"/>
    </xf>
    <xf numFmtId="0" fontId="8" fillId="0" borderId="22" xfId="0" applyFont="1" applyBorder="1" applyAlignment="1">
      <alignment horizontal="center" vertical="top" wrapText="1"/>
    </xf>
    <xf numFmtId="0" fontId="8" fillId="0" borderId="0" xfId="0" applyFont="1" applyBorder="1" applyAlignment="1">
      <alignment horizontal="center" vertical="top"/>
    </xf>
    <xf numFmtId="0" fontId="1" fillId="0" borderId="14" xfId="0" applyFont="1" applyBorder="1" applyAlignment="1">
      <alignment horizontal="left" vertical="top" wrapText="1"/>
    </xf>
    <xf numFmtId="0" fontId="8" fillId="0" borderId="1" xfId="0" applyFont="1" applyBorder="1" applyAlignment="1">
      <alignment horizontal="left" vertical="top"/>
    </xf>
    <xf numFmtId="16" fontId="20" fillId="0" borderId="1" xfId="0" applyNumberFormat="1" applyFont="1" applyFill="1" applyBorder="1" applyAlignment="1">
      <alignment horizontal="center" vertical="top" wrapText="1"/>
    </xf>
    <xf numFmtId="189" fontId="20" fillId="0" borderId="1" xfId="0" applyNumberFormat="1" applyFont="1" applyBorder="1" applyAlignment="1">
      <alignment horizontal="center" vertical="top" wrapText="1"/>
    </xf>
    <xf numFmtId="3" fontId="8" fillId="0" borderId="1" xfId="0" applyNumberFormat="1" applyFont="1" applyBorder="1" applyAlignment="1">
      <alignment vertical="top" wrapText="1"/>
    </xf>
    <xf numFmtId="0" fontId="8" fillId="0" borderId="0" xfId="0" applyFont="1" applyAlignment="1">
      <alignment wrapText="1"/>
    </xf>
    <xf numFmtId="0" fontId="22" fillId="0" borderId="1" xfId="0" applyFont="1" applyBorder="1" applyAlignment="1">
      <alignment vertical="top" wrapText="1"/>
    </xf>
    <xf numFmtId="0" fontId="8" fillId="0" borderId="4" xfId="0" applyFont="1" applyBorder="1" applyAlignment="1">
      <alignment horizontal="center" vertical="top" wrapText="1"/>
    </xf>
    <xf numFmtId="0" fontId="13" fillId="0" borderId="9" xfId="0" applyFont="1" applyBorder="1" applyAlignment="1">
      <alignment horizontal="center"/>
    </xf>
    <xf numFmtId="190" fontId="13" fillId="0" borderId="9" xfId="0" applyNumberFormat="1" applyFont="1" applyBorder="1" applyAlignment="1">
      <alignment horizontal="center"/>
    </xf>
    <xf numFmtId="189" fontId="13" fillId="0" borderId="9" xfId="0" applyNumberFormat="1" applyFont="1" applyBorder="1" applyAlignment="1">
      <alignment horizontal="center"/>
    </xf>
    <xf numFmtId="0" fontId="13" fillId="0" borderId="9" xfId="0" applyFont="1" applyBorder="1"/>
    <xf numFmtId="0" fontId="13" fillId="0" borderId="5" xfId="0" applyFont="1" applyBorder="1" applyAlignment="1">
      <alignment horizontal="center"/>
    </xf>
    <xf numFmtId="190" fontId="13" fillId="0" borderId="5" xfId="0" applyNumberFormat="1" applyFont="1" applyBorder="1" applyAlignment="1">
      <alignment horizontal="center"/>
    </xf>
    <xf numFmtId="189" fontId="13" fillId="0" borderId="5" xfId="0" applyNumberFormat="1" applyFont="1" applyBorder="1" applyAlignment="1">
      <alignment horizontal="center"/>
    </xf>
    <xf numFmtId="0" fontId="13" fillId="0" borderId="5" xfId="0" applyFont="1" applyBorder="1" applyAlignment="1">
      <alignment vertical="center"/>
    </xf>
    <xf numFmtId="0" fontId="13" fillId="0" borderId="22" xfId="0" applyFont="1" applyBorder="1" applyAlignment="1">
      <alignment vertical="center"/>
    </xf>
    <xf numFmtId="0" fontId="13" fillId="0" borderId="14" xfId="0" applyFont="1" applyBorder="1" applyAlignment="1">
      <alignment horizontal="center"/>
    </xf>
    <xf numFmtId="190" fontId="13" fillId="0" borderId="14" xfId="0" applyNumberFormat="1" applyFont="1" applyBorder="1"/>
    <xf numFmtId="189" fontId="13" fillId="0" borderId="14" xfId="0" applyNumberFormat="1" applyFont="1" applyBorder="1"/>
    <xf numFmtId="0" fontId="13" fillId="0" borderId="14" xfId="0" applyFont="1" applyBorder="1"/>
    <xf numFmtId="0" fontId="13" fillId="0" borderId="15" xfId="0" applyFont="1" applyBorder="1" applyAlignment="1">
      <alignment vertical="center"/>
    </xf>
    <xf numFmtId="1" fontId="13" fillId="0" borderId="14" xfId="0" applyNumberFormat="1" applyFont="1" applyBorder="1" applyAlignment="1">
      <alignment horizontal="center"/>
    </xf>
    <xf numFmtId="0" fontId="8" fillId="0" borderId="1" xfId="0" applyFont="1" applyBorder="1" applyAlignment="1">
      <alignment horizontal="center" vertical="center"/>
    </xf>
    <xf numFmtId="191" fontId="8" fillId="0" borderId="1" xfId="0" applyNumberFormat="1" applyFont="1" applyBorder="1" applyAlignment="1">
      <alignment horizontal="center" vertical="center"/>
    </xf>
    <xf numFmtId="189" fontId="8"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1" fontId="8" fillId="0" borderId="1" xfId="1" applyNumberFormat="1" applyFont="1" applyBorder="1" applyAlignment="1">
      <alignment horizontal="center" vertical="center"/>
    </xf>
    <xf numFmtId="187" fontId="8" fillId="0" borderId="1" xfId="1" applyNumberFormat="1" applyFont="1" applyBorder="1" applyAlignment="1">
      <alignment horizontal="center" vertical="center"/>
    </xf>
    <xf numFmtId="0" fontId="20" fillId="0" borderId="1" xfId="0" applyFont="1" applyBorder="1" applyAlignment="1">
      <alignment horizontal="center" vertical="center" wrapText="1"/>
    </xf>
    <xf numFmtId="0" fontId="8" fillId="0" borderId="5" xfId="0" applyFont="1" applyFill="1" applyBorder="1" applyAlignment="1">
      <alignment horizontal="center" vertical="center" wrapText="1"/>
    </xf>
    <xf numFmtId="41" fontId="8" fillId="0" borderId="1" xfId="0" applyNumberFormat="1" applyFont="1" applyBorder="1" applyAlignment="1">
      <alignment horizontal="center" vertical="center"/>
    </xf>
    <xf numFmtId="192" fontId="8"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187" fontId="8" fillId="0" borderId="1" xfId="0" applyNumberFormat="1" applyFont="1" applyBorder="1" applyAlignment="1">
      <alignment horizontal="center" vertical="center"/>
    </xf>
    <xf numFmtId="187" fontId="20" fillId="0" borderId="1" xfId="1" applyNumberFormat="1" applyFont="1" applyBorder="1" applyAlignment="1">
      <alignment horizontal="center" vertical="center"/>
    </xf>
    <xf numFmtId="187" fontId="8" fillId="0" borderId="9" xfId="0" applyNumberFormat="1" applyFont="1" applyBorder="1" applyAlignment="1">
      <alignment vertical="center"/>
    </xf>
    <xf numFmtId="0" fontId="20" fillId="0" borderId="1" xfId="0" applyFont="1" applyBorder="1" applyAlignment="1">
      <alignment horizontal="center" vertical="center"/>
    </xf>
    <xf numFmtId="20" fontId="8" fillId="0" borderId="1" xfId="0" applyNumberFormat="1" applyFont="1" applyBorder="1" applyAlignment="1">
      <alignment horizontal="center" vertical="center"/>
    </xf>
    <xf numFmtId="0" fontId="20" fillId="0" borderId="1" xfId="0" applyFont="1" applyFill="1" applyBorder="1" applyAlignment="1">
      <alignment horizontal="center" vertical="center" wrapText="1"/>
    </xf>
    <xf numFmtId="192" fontId="8" fillId="0" borderId="14" xfId="0" applyNumberFormat="1" applyFont="1" applyBorder="1" applyAlignment="1">
      <alignment horizontal="center" vertical="center"/>
    </xf>
    <xf numFmtId="189" fontId="8" fillId="0" borderId="1" xfId="0" applyNumberFormat="1" applyFont="1" applyBorder="1" applyAlignment="1">
      <alignment horizontal="center" vertical="center" wrapText="1"/>
    </xf>
    <xf numFmtId="0" fontId="20" fillId="0" borderId="14" xfId="0" applyFont="1" applyBorder="1" applyAlignment="1">
      <alignment horizontal="center" vertical="center"/>
    </xf>
    <xf numFmtId="20" fontId="8" fillId="0" borderId="14" xfId="0" applyNumberFormat="1" applyFont="1" applyBorder="1" applyAlignment="1">
      <alignment horizontal="center" vertical="center"/>
    </xf>
    <xf numFmtId="0" fontId="8" fillId="0" borderId="24" xfId="0" applyFont="1" applyBorder="1" applyAlignment="1">
      <alignment horizontal="center" vertical="center"/>
    </xf>
    <xf numFmtId="0" fontId="8" fillId="0" borderId="14" xfId="0" applyFont="1" applyBorder="1" applyAlignment="1">
      <alignment horizontal="center" vertical="center"/>
    </xf>
    <xf numFmtId="0" fontId="24" fillId="0" borderId="14" xfId="0" applyFont="1" applyBorder="1" applyAlignment="1">
      <alignment horizontal="center" vertical="center" wrapText="1"/>
    </xf>
    <xf numFmtId="187" fontId="8" fillId="0" borderId="14" xfId="0" applyNumberFormat="1" applyFont="1" applyBorder="1" applyAlignment="1">
      <alignment horizontal="center" vertical="center"/>
    </xf>
    <xf numFmtId="187" fontId="8" fillId="0" borderId="14" xfId="1" applyNumberFormat="1" applyFont="1" applyBorder="1" applyAlignment="1">
      <alignment horizontal="center" vertical="center"/>
    </xf>
    <xf numFmtId="0" fontId="20" fillId="0" borderId="14" xfId="0" applyFont="1" applyBorder="1" applyAlignment="1">
      <alignment horizontal="center" vertical="center" wrapText="1"/>
    </xf>
    <xf numFmtId="189" fontId="8" fillId="0" borderId="14" xfId="0" applyNumberFormat="1" applyFont="1" applyBorder="1" applyAlignment="1">
      <alignment horizontal="center" vertical="center" wrapText="1"/>
    </xf>
    <xf numFmtId="0" fontId="24" fillId="0" borderId="9" xfId="0" applyFont="1" applyBorder="1" applyAlignment="1">
      <alignment horizontal="center" vertical="center" wrapText="1"/>
    </xf>
    <xf numFmtId="192" fontId="8" fillId="0" borderId="9" xfId="0" applyNumberFormat="1" applyFont="1" applyBorder="1" applyAlignment="1">
      <alignment vertical="center" wrapText="1"/>
    </xf>
    <xf numFmtId="187" fontId="8" fillId="0" borderId="1" xfId="0" applyNumberFormat="1" applyFont="1" applyBorder="1" applyAlignment="1">
      <alignment vertical="center"/>
    </xf>
    <xf numFmtId="187" fontId="8" fillId="0" borderId="1" xfId="1" applyNumberFormat="1" applyFont="1" applyBorder="1" applyAlignment="1">
      <alignment vertical="center"/>
    </xf>
    <xf numFmtId="192" fontId="20" fillId="0" borderId="1" xfId="0" applyNumberFormat="1" applyFont="1" applyBorder="1" applyAlignment="1">
      <alignment horizontal="center" vertical="center"/>
    </xf>
    <xf numFmtId="187" fontId="20" fillId="0" borderId="1" xfId="1" applyNumberFormat="1" applyFont="1" applyBorder="1" applyAlignment="1">
      <alignment vertical="center"/>
    </xf>
    <xf numFmtId="187" fontId="20" fillId="0" borderId="1" xfId="0" applyNumberFormat="1" applyFont="1" applyBorder="1" applyAlignment="1">
      <alignment vertical="center"/>
    </xf>
    <xf numFmtId="0" fontId="8" fillId="0" borderId="0" xfId="0" applyFont="1" applyAlignment="1">
      <alignment horizontal="center" vertical="center" wrapText="1"/>
    </xf>
    <xf numFmtId="187" fontId="13" fillId="0" borderId="14" xfId="0" applyNumberFormat="1" applyFont="1" applyBorder="1" applyAlignment="1">
      <alignment horizontal="center"/>
    </xf>
    <xf numFmtId="193" fontId="8" fillId="0" borderId="1" xfId="0" applyNumberFormat="1" applyFont="1" applyBorder="1" applyAlignment="1">
      <alignment horizontal="center" vertical="center"/>
    </xf>
    <xf numFmtId="0" fontId="8" fillId="0" borderId="1" xfId="0" applyFont="1" applyBorder="1" applyAlignment="1">
      <alignment horizontal="center" wrapText="1"/>
    </xf>
    <xf numFmtId="17" fontId="8" fillId="0" borderId="1" xfId="0" applyNumberFormat="1" applyFont="1" applyBorder="1" applyAlignment="1">
      <alignment horizontal="center" vertical="center" wrapText="1"/>
    </xf>
    <xf numFmtId="187" fontId="19" fillId="0" borderId="1" xfId="1" applyNumberFormat="1" applyFont="1" applyBorder="1" applyAlignment="1">
      <alignment horizontal="center" vertical="center"/>
    </xf>
    <xf numFmtId="20" fontId="8"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89" fontId="20"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187" fontId="20"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4" fillId="0" borderId="1" xfId="0" applyFont="1" applyBorder="1" applyAlignment="1">
      <alignment horizontal="center" vertical="center" wrapText="1"/>
    </xf>
    <xf numFmtId="187" fontId="8" fillId="0" borderId="1" xfId="0" applyNumberFormat="1" applyFont="1" applyBorder="1" applyAlignment="1">
      <alignment horizontal="center" vertical="center"/>
    </xf>
    <xf numFmtId="187" fontId="8" fillId="0" borderId="1" xfId="1" applyNumberFormat="1" applyFont="1" applyBorder="1" applyAlignment="1">
      <alignment horizontal="center" vertical="center"/>
    </xf>
    <xf numFmtId="192" fontId="8" fillId="0" borderId="1" xfId="0" applyNumberFormat="1" applyFont="1" applyBorder="1" applyAlignment="1">
      <alignment vertical="center" wrapText="1"/>
    </xf>
    <xf numFmtId="20" fontId="20"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192" fontId="20" fillId="0" borderId="1" xfId="0" applyNumberFormat="1" applyFont="1" applyBorder="1" applyAlignment="1">
      <alignment horizontal="center" vertical="top"/>
    </xf>
    <xf numFmtId="189" fontId="8" fillId="0" borderId="1" xfId="0" applyNumberFormat="1" applyFont="1" applyBorder="1" applyAlignment="1">
      <alignment horizontal="center" vertical="top"/>
    </xf>
    <xf numFmtId="0" fontId="24" fillId="0" borderId="1" xfId="0" applyFont="1" applyBorder="1" applyAlignment="1">
      <alignment horizontal="center" vertical="top" wrapText="1"/>
    </xf>
    <xf numFmtId="187" fontId="8" fillId="0" borderId="1" xfId="0" applyNumberFormat="1" applyFont="1" applyBorder="1" applyAlignment="1">
      <alignment horizontal="center" vertical="top"/>
    </xf>
    <xf numFmtId="0" fontId="13" fillId="0" borderId="1" xfId="0" applyFont="1" applyBorder="1"/>
    <xf numFmtId="0" fontId="13" fillId="0" borderId="1" xfId="0" applyFont="1" applyBorder="1" applyAlignment="1">
      <alignment horizontal="center"/>
    </xf>
    <xf numFmtId="41" fontId="18" fillId="0" borderId="1" xfId="0" applyNumberFormat="1" applyFont="1" applyFill="1" applyBorder="1" applyAlignment="1">
      <alignment horizontal="center" vertical="center"/>
    </xf>
    <xf numFmtId="41" fontId="18" fillId="0" borderId="1" xfId="0" applyNumberFormat="1" applyFont="1" applyBorder="1" applyAlignment="1">
      <alignment horizontal="center" vertical="center" wrapText="1"/>
    </xf>
    <xf numFmtId="187"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190" fontId="8" fillId="0" borderId="1" xfId="0" applyNumberFormat="1" applyFont="1" applyBorder="1" applyAlignment="1">
      <alignment horizontal="center" vertical="center"/>
    </xf>
    <xf numFmtId="41" fontId="8" fillId="0" borderId="1" xfId="0" applyNumberFormat="1" applyFont="1" applyBorder="1" applyAlignment="1">
      <alignment horizontal="center" vertical="center" wrapText="1"/>
    </xf>
    <xf numFmtId="0" fontId="0" fillId="0" borderId="0" xfId="0" applyAlignment="1">
      <alignment vertical="center"/>
    </xf>
    <xf numFmtId="190" fontId="20" fillId="0" borderId="1" xfId="0" applyNumberFormat="1" applyFont="1" applyBorder="1" applyAlignment="1">
      <alignment horizontal="center" vertical="center"/>
    </xf>
    <xf numFmtId="189" fontId="20" fillId="0" borderId="1" xfId="0" applyNumberFormat="1" applyFont="1" applyBorder="1" applyAlignment="1">
      <alignment horizontal="center" vertical="center"/>
    </xf>
    <xf numFmtId="41" fontId="20" fillId="0" borderId="1" xfId="0" applyNumberFormat="1" applyFont="1" applyBorder="1" applyAlignment="1">
      <alignment horizontal="center" vertical="center"/>
    </xf>
    <xf numFmtId="0" fontId="12" fillId="2" borderId="0" xfId="0" applyFont="1" applyFill="1" applyAlignment="1">
      <alignment vertical="center" wrapText="1"/>
    </xf>
    <xf numFmtId="0" fontId="19" fillId="0" borderId="1" xfId="0" applyFont="1" applyBorder="1" applyAlignment="1">
      <alignment horizontal="center" vertical="center"/>
    </xf>
    <xf numFmtId="190" fontId="19" fillId="0" borderId="1" xfId="0" applyNumberFormat="1" applyFont="1" applyBorder="1" applyAlignment="1">
      <alignment horizontal="center" vertical="center"/>
    </xf>
    <xf numFmtId="189" fontId="19" fillId="0" borderId="1" xfId="0" applyNumberFormat="1" applyFont="1" applyBorder="1" applyAlignment="1">
      <alignment horizontal="center" vertical="center"/>
    </xf>
    <xf numFmtId="41" fontId="19"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187" fontId="19" fillId="0" borderId="1" xfId="0" applyNumberFormat="1" applyFont="1" applyBorder="1" applyAlignment="1">
      <alignment horizontal="center" vertical="center"/>
    </xf>
    <xf numFmtId="0" fontId="28" fillId="0" borderId="0" xfId="0" applyFont="1" applyAlignment="1">
      <alignment vertical="center"/>
    </xf>
    <xf numFmtId="190" fontId="8" fillId="0" borderId="1" xfId="0" applyNumberFormat="1" applyFont="1" applyBorder="1" applyAlignment="1">
      <alignment horizontal="center" vertical="center"/>
    </xf>
    <xf numFmtId="189" fontId="8" fillId="0" borderId="1" xfId="0" applyNumberFormat="1" applyFont="1" applyBorder="1" applyAlignment="1">
      <alignment horizontal="center" vertical="center"/>
    </xf>
    <xf numFmtId="0" fontId="8" fillId="0" borderId="1" xfId="0" applyFont="1" applyBorder="1" applyAlignment="1">
      <alignment vertical="center"/>
    </xf>
    <xf numFmtId="0" fontId="12" fillId="0" borderId="0" xfId="0" applyFont="1" applyAlignment="1">
      <alignment vertical="center"/>
    </xf>
    <xf numFmtId="0" fontId="0" fillId="0" borderId="1" xfId="0" applyBorder="1"/>
    <xf numFmtId="190" fontId="0" fillId="0" borderId="1" xfId="0" applyNumberFormat="1" applyBorder="1"/>
    <xf numFmtId="189" fontId="0" fillId="0" borderId="1" xfId="0" applyNumberFormat="1" applyBorder="1"/>
    <xf numFmtId="0" fontId="13" fillId="21" borderId="1" xfId="0" applyFont="1" applyFill="1" applyBorder="1"/>
    <xf numFmtId="41" fontId="13" fillId="2" borderId="1" xfId="0" applyNumberFormat="1" applyFont="1" applyFill="1" applyBorder="1"/>
    <xf numFmtId="41" fontId="13" fillId="22" borderId="1" xfId="0" applyNumberFormat="1" applyFont="1" applyFill="1" applyBorder="1"/>
    <xf numFmtId="41" fontId="13" fillId="0" borderId="1" xfId="0" applyNumberFormat="1" applyFont="1" applyBorder="1"/>
    <xf numFmtId="0" fontId="13" fillId="2" borderId="1" xfId="0" applyFont="1" applyFill="1" applyBorder="1"/>
    <xf numFmtId="187" fontId="13" fillId="2" borderId="1" xfId="0" applyNumberFormat="1" applyFont="1" applyFill="1" applyBorder="1"/>
    <xf numFmtId="187" fontId="18" fillId="23" borderId="1" xfId="1" applyNumberFormat="1" applyFont="1" applyFill="1" applyBorder="1" applyAlignment="1">
      <alignment horizontal="center" vertical="center"/>
    </xf>
    <xf numFmtId="187" fontId="24" fillId="0" borderId="14" xfId="0" applyNumberFormat="1" applyFont="1" applyBorder="1" applyAlignment="1">
      <alignment horizontal="center" vertical="center"/>
    </xf>
    <xf numFmtId="0" fontId="24" fillId="0" borderId="14" xfId="0" applyFont="1" applyBorder="1" applyAlignment="1">
      <alignment horizontal="center" vertical="center"/>
    </xf>
    <xf numFmtId="41" fontId="8" fillId="0" borderId="14" xfId="0" applyNumberFormat="1" applyFont="1" applyBorder="1" applyAlignment="1">
      <alignment horizontal="center" vertical="center" wrapText="1"/>
    </xf>
    <xf numFmtId="0" fontId="20" fillId="0" borderId="14" xfId="0" applyFont="1" applyBorder="1" applyAlignment="1">
      <alignment horizontal="center"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24" fillId="0" borderId="14" xfId="0" applyFont="1" applyBorder="1" applyAlignment="1">
      <alignment horizontal="center" vertical="center" wrapText="1"/>
    </xf>
    <xf numFmtId="187" fontId="8" fillId="0" borderId="14" xfId="0" applyNumberFormat="1" applyFont="1" applyBorder="1" applyAlignment="1">
      <alignment horizontal="center" vertical="center"/>
    </xf>
    <xf numFmtId="0" fontId="20" fillId="0" borderId="9" xfId="0" applyFont="1" applyBorder="1" applyAlignment="1">
      <alignment horizontal="center" vertical="center"/>
    </xf>
    <xf numFmtId="190" fontId="8" fillId="0" borderId="9" xfId="0" applyNumberFormat="1" applyFont="1" applyBorder="1" applyAlignment="1">
      <alignment horizontal="center" vertical="center"/>
    </xf>
    <xf numFmtId="189" fontId="8" fillId="0" borderId="9" xfId="0" applyNumberFormat="1" applyFont="1" applyBorder="1" applyAlignment="1">
      <alignment horizontal="center" vertical="center"/>
    </xf>
    <xf numFmtId="0" fontId="8" fillId="0" borderId="9" xfId="0" applyFont="1" applyBorder="1" applyAlignment="1">
      <alignment horizontal="center" vertical="center"/>
    </xf>
    <xf numFmtId="41" fontId="8" fillId="0" borderId="9" xfId="0" applyNumberFormat="1" applyFont="1" applyBorder="1" applyAlignment="1">
      <alignment horizontal="center" vertical="center"/>
    </xf>
    <xf numFmtId="0" fontId="24" fillId="0" borderId="0" xfId="0" applyFont="1" applyAlignment="1">
      <alignment horizontal="center" vertical="center" wrapText="1"/>
    </xf>
    <xf numFmtId="187" fontId="8" fillId="0" borderId="9" xfId="0" applyNumberFormat="1" applyFont="1" applyBorder="1" applyAlignment="1">
      <alignment horizontal="center" vertical="center"/>
    </xf>
    <xf numFmtId="187" fontId="8" fillId="0" borderId="9" xfId="1" applyNumberFormat="1" applyFont="1" applyBorder="1" applyAlignment="1">
      <alignment horizontal="center" vertical="center"/>
    </xf>
    <xf numFmtId="41" fontId="0" fillId="22" borderId="1" xfId="0" applyNumberFormat="1" applyFill="1" applyBorder="1"/>
    <xf numFmtId="0" fontId="0" fillId="2" borderId="1" xfId="0" applyFill="1" applyBorder="1"/>
    <xf numFmtId="187" fontId="0" fillId="2" borderId="1" xfId="0" applyNumberFormat="1" applyFill="1" applyBorder="1"/>
    <xf numFmtId="190" fontId="0" fillId="0" borderId="0" xfId="0" applyNumberFormat="1"/>
    <xf numFmtId="189" fontId="0" fillId="0" borderId="0" xfId="0" applyNumberFormat="1"/>
    <xf numFmtId="41" fontId="0" fillId="0" borderId="0" xfId="0" applyNumberFormat="1"/>
    <xf numFmtId="187" fontId="0" fillId="0" borderId="0" xfId="0" applyNumberFormat="1"/>
    <xf numFmtId="187"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17" fontId="1" fillId="0" borderId="3" xfId="0" applyNumberFormat="1" applyFont="1" applyBorder="1" applyAlignment="1">
      <alignment horizontal="center" vertical="center"/>
    </xf>
    <xf numFmtId="0" fontId="1" fillId="0" borderId="1" xfId="0" applyFont="1" applyBorder="1" applyAlignment="1">
      <alignment horizontal="center" vertical="center"/>
    </xf>
    <xf numFmtId="41" fontId="15" fillId="0" borderId="1" xfId="0" applyNumberFormat="1" applyFont="1" applyFill="1" applyBorder="1" applyAlignment="1">
      <alignment horizontal="center" vertical="center"/>
    </xf>
    <xf numFmtId="41" fontId="19" fillId="0" borderId="1" xfId="0" applyNumberFormat="1" applyFont="1" applyBorder="1" applyAlignment="1">
      <alignment horizontal="center" vertical="center" wrapText="1"/>
    </xf>
    <xf numFmtId="0" fontId="12" fillId="0" borderId="0" xfId="0" applyFont="1" applyFill="1" applyAlignment="1">
      <alignment vertical="center" wrapText="1"/>
    </xf>
    <xf numFmtId="0" fontId="20" fillId="24" borderId="1" xfId="0" applyFont="1" applyFill="1" applyBorder="1" applyAlignment="1">
      <alignment horizontal="center" vertical="center"/>
    </xf>
    <xf numFmtId="190" fontId="20" fillId="24" borderId="1" xfId="0" applyNumberFormat="1" applyFont="1" applyFill="1" applyBorder="1" applyAlignment="1">
      <alignment horizontal="center" vertical="center"/>
    </xf>
    <xf numFmtId="189" fontId="20" fillId="24" borderId="1" xfId="0" applyNumberFormat="1" applyFont="1" applyFill="1" applyBorder="1" applyAlignment="1">
      <alignment horizontal="center" vertical="center"/>
    </xf>
    <xf numFmtId="0" fontId="20" fillId="24" borderId="1" xfId="0" applyFont="1" applyFill="1" applyBorder="1" applyAlignment="1">
      <alignment horizontal="center" vertical="center" wrapText="1"/>
    </xf>
    <xf numFmtId="0" fontId="26" fillId="24" borderId="1" xfId="0" applyFont="1" applyFill="1" applyBorder="1" applyAlignment="1">
      <alignment horizontal="center" vertical="center" wrapText="1"/>
    </xf>
    <xf numFmtId="187" fontId="19" fillId="24" borderId="1" xfId="0" applyNumberFormat="1" applyFont="1" applyFill="1" applyBorder="1" applyAlignment="1">
      <alignment horizontal="center" vertical="center"/>
    </xf>
    <xf numFmtId="187" fontId="19" fillId="24" borderId="1" xfId="1" applyNumberFormat="1" applyFont="1" applyFill="1" applyBorder="1" applyAlignment="1">
      <alignment horizontal="center" vertical="center"/>
    </xf>
    <xf numFmtId="0" fontId="19" fillId="24" borderId="1" xfId="0" applyFont="1" applyFill="1" applyBorder="1" applyAlignment="1">
      <alignment horizontal="center" vertical="center" wrapText="1"/>
    </xf>
    <xf numFmtId="0" fontId="19" fillId="24" borderId="1" xfId="0" applyFont="1" applyFill="1" applyBorder="1" applyAlignment="1">
      <alignment horizontal="center" vertical="center"/>
    </xf>
    <xf numFmtId="0" fontId="20" fillId="0" borderId="0" xfId="0" applyFont="1" applyAlignment="1">
      <alignment horizontal="center" vertical="center" wrapText="1"/>
    </xf>
    <xf numFmtId="0" fontId="20" fillId="0" borderId="0" xfId="0" applyFont="1" applyBorder="1" applyAlignment="1">
      <alignment horizontal="center" vertical="center"/>
    </xf>
    <xf numFmtId="190" fontId="8" fillId="0" borderId="0" xfId="0" applyNumberFormat="1" applyFont="1" applyBorder="1" applyAlignment="1">
      <alignment horizontal="center" vertical="center"/>
    </xf>
    <xf numFmtId="189" fontId="8"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20" fillId="0" borderId="0" xfId="0" applyFont="1" applyBorder="1" applyAlignment="1">
      <alignment horizontal="center" vertical="center" wrapText="1"/>
    </xf>
    <xf numFmtId="41" fontId="19" fillId="0" borderId="0" xfId="0" applyNumberFormat="1" applyFont="1" applyBorder="1" applyAlignment="1">
      <alignment horizontal="center" vertical="center"/>
    </xf>
    <xf numFmtId="0" fontId="24" fillId="0" borderId="0" xfId="0" applyFont="1" applyBorder="1" applyAlignment="1">
      <alignment horizontal="center" vertical="center" wrapText="1"/>
    </xf>
    <xf numFmtId="187" fontId="8" fillId="0" borderId="0" xfId="0" applyNumberFormat="1" applyFont="1" applyBorder="1" applyAlignment="1">
      <alignment horizontal="center" vertical="center"/>
    </xf>
    <xf numFmtId="187" fontId="8" fillId="0" borderId="0" xfId="1" applyNumberFormat="1" applyFont="1" applyBorder="1" applyAlignment="1">
      <alignment horizontal="center" vertical="center"/>
    </xf>
    <xf numFmtId="0" fontId="0" fillId="0" borderId="0" xfId="0" applyBorder="1" applyAlignment="1">
      <alignment vertical="center"/>
    </xf>
    <xf numFmtId="0" fontId="0" fillId="0" borderId="0" xfId="0" applyBorder="1"/>
    <xf numFmtId="190" fontId="0" fillId="0" borderId="0" xfId="0" applyNumberFormat="1" applyBorder="1"/>
    <xf numFmtId="189" fontId="0" fillId="0" borderId="0" xfId="0" applyNumberFormat="1" applyBorder="1"/>
    <xf numFmtId="0" fontId="13" fillId="0" borderId="0" xfId="0" applyFont="1" applyFill="1" applyBorder="1"/>
    <xf numFmtId="41" fontId="15" fillId="0" borderId="0" xfId="0" applyNumberFormat="1" applyFont="1" applyFill="1" applyBorder="1"/>
    <xf numFmtId="41" fontId="13" fillId="0" borderId="0" xfId="0" applyNumberFormat="1" applyFont="1" applyFill="1" applyBorder="1"/>
    <xf numFmtId="187" fontId="13" fillId="0" borderId="0" xfId="0" applyNumberFormat="1" applyFont="1" applyFill="1" applyBorder="1"/>
    <xf numFmtId="41" fontId="12" fillId="0" borderId="0" xfId="0" applyNumberFormat="1" applyFont="1"/>
    <xf numFmtId="0" fontId="24" fillId="0" borderId="1" xfId="0" applyNumberFormat="1" applyFont="1" applyBorder="1" applyAlignment="1">
      <alignment horizontal="center" vertical="center" wrapText="1"/>
    </xf>
    <xf numFmtId="41" fontId="8" fillId="0" borderId="1"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87" fontId="8" fillId="0" borderId="1" xfId="0" applyNumberFormat="1" applyFont="1" applyFill="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190" fontId="8" fillId="0" borderId="0" xfId="0" applyNumberFormat="1" applyFont="1" applyAlignment="1">
      <alignment horizontal="center" vertical="center"/>
    </xf>
    <xf numFmtId="189" fontId="8" fillId="0" borderId="0" xfId="0" applyNumberFormat="1" applyFont="1" applyAlignment="1">
      <alignment horizontal="center" vertical="center"/>
    </xf>
    <xf numFmtId="41" fontId="8" fillId="0" borderId="0" xfId="0" applyNumberFormat="1" applyFont="1" applyAlignment="1">
      <alignment horizontal="center" vertical="center"/>
    </xf>
    <xf numFmtId="187" fontId="8" fillId="0" borderId="0" xfId="0" applyNumberFormat="1" applyFont="1" applyAlignment="1">
      <alignment horizontal="center" vertical="center"/>
    </xf>
    <xf numFmtId="0" fontId="0" fillId="0" borderId="0" xfId="0" applyAlignment="1">
      <alignment horizontal="center" vertical="center"/>
    </xf>
    <xf numFmtId="190" fontId="0" fillId="0" borderId="0" xfId="0" applyNumberFormat="1" applyAlignment="1">
      <alignment horizontal="center" vertical="center"/>
    </xf>
    <xf numFmtId="189" fontId="0" fillId="0" borderId="0" xfId="0" applyNumberFormat="1" applyAlignment="1">
      <alignment horizontal="center" vertical="center"/>
    </xf>
    <xf numFmtId="41" fontId="0" fillId="0" borderId="0" xfId="0" applyNumberFormat="1" applyAlignment="1">
      <alignment horizontal="center" vertical="center"/>
    </xf>
    <xf numFmtId="187" fontId="0" fillId="0" borderId="0" xfId="0" applyNumberFormat="1" applyAlignment="1">
      <alignment horizontal="center" vertical="center"/>
    </xf>
    <xf numFmtId="0" fontId="13" fillId="24" borderId="9" xfId="0" applyFont="1" applyFill="1" applyBorder="1" applyAlignment="1">
      <alignment horizontal="center" vertical="top"/>
    </xf>
    <xf numFmtId="190" fontId="13" fillId="24" borderId="9" xfId="0" applyNumberFormat="1" applyFont="1" applyFill="1" applyBorder="1" applyAlignment="1">
      <alignment horizontal="center" vertical="top"/>
    </xf>
    <xf numFmtId="189" fontId="13" fillId="24" borderId="9" xfId="0" applyNumberFormat="1" applyFont="1" applyFill="1" applyBorder="1" applyAlignment="1">
      <alignment horizontal="center" vertical="top"/>
    </xf>
    <xf numFmtId="189" fontId="13" fillId="24" borderId="5" xfId="0" applyNumberFormat="1" applyFont="1" applyFill="1" applyBorder="1" applyAlignment="1">
      <alignment horizontal="center" vertical="top"/>
    </xf>
    <xf numFmtId="0" fontId="13" fillId="24" borderId="9" xfId="0" applyFont="1" applyFill="1" applyBorder="1" applyAlignment="1">
      <alignment horizontal="center" vertical="top" wrapText="1"/>
    </xf>
    <xf numFmtId="0" fontId="13" fillId="24" borderId="14" xfId="0" applyFont="1" applyFill="1" applyBorder="1" applyAlignment="1">
      <alignment horizontal="center" vertical="top"/>
    </xf>
    <xf numFmtId="0" fontId="13" fillId="24" borderId="1" xfId="0" applyFont="1" applyFill="1" applyBorder="1" applyAlignment="1">
      <alignment horizontal="center" vertical="top"/>
    </xf>
    <xf numFmtId="41" fontId="18" fillId="24" borderId="1" xfId="0" applyNumberFormat="1" applyFont="1" applyFill="1" applyBorder="1" applyAlignment="1">
      <alignment horizontal="center" vertical="top"/>
    </xf>
    <xf numFmtId="187" fontId="24" fillId="24" borderId="1" xfId="0" applyNumberFormat="1"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24" borderId="1" xfId="0" applyFont="1" applyFill="1" applyBorder="1" applyAlignment="1">
      <alignment horizontal="center" vertical="top" wrapText="1"/>
    </xf>
    <xf numFmtId="0" fontId="8" fillId="0" borderId="1" xfId="0" applyFont="1" applyFill="1" applyBorder="1" applyAlignment="1">
      <alignment horizontal="center" vertical="center"/>
    </xf>
    <xf numFmtId="0" fontId="8" fillId="25" borderId="1" xfId="0" applyFont="1" applyFill="1" applyBorder="1" applyAlignment="1">
      <alignment horizontal="center" vertical="center" wrapText="1"/>
    </xf>
    <xf numFmtId="41" fontId="20" fillId="0" borderId="1" xfId="0" applyNumberFormat="1" applyFont="1" applyFill="1" applyBorder="1" applyAlignment="1">
      <alignment horizontal="left" vertical="center"/>
    </xf>
    <xf numFmtId="41" fontId="20" fillId="0" borderId="1" xfId="0" applyNumberFormat="1" applyFont="1" applyFill="1" applyBorder="1" applyAlignment="1">
      <alignment horizontal="center" vertical="center"/>
    </xf>
    <xf numFmtId="187" fontId="20" fillId="4" borderId="1" xfId="1" applyNumberFormat="1" applyFont="1" applyFill="1" applyBorder="1" applyAlignment="1">
      <alignment horizontal="center" vertical="center"/>
    </xf>
    <xf numFmtId="187" fontId="8" fillId="0" borderId="1" xfId="1" applyNumberFormat="1" applyFont="1" applyFill="1" applyBorder="1" applyAlignment="1">
      <alignment horizontal="center" vertical="center" wrapText="1"/>
    </xf>
    <xf numFmtId="17" fontId="20" fillId="0" borderId="1" xfId="0" applyNumberFormat="1" applyFont="1" applyBorder="1" applyAlignment="1">
      <alignment horizontal="center" vertical="center" wrapText="1"/>
    </xf>
    <xf numFmtId="14" fontId="20" fillId="0" borderId="1" xfId="0" applyNumberFormat="1" applyFont="1" applyBorder="1" applyAlignment="1">
      <alignment horizontal="center" vertical="center" wrapText="1"/>
    </xf>
    <xf numFmtId="41" fontId="20" fillId="0" borderId="1" xfId="0" applyNumberFormat="1" applyFont="1" applyBorder="1" applyAlignment="1">
      <alignment horizontal="center" vertical="center" wrapText="1"/>
    </xf>
    <xf numFmtId="187" fontId="20" fillId="0" borderId="1" xfId="1" applyNumberFormat="1" applyFont="1" applyBorder="1" applyAlignment="1">
      <alignment horizontal="center" vertical="center" wrapText="1"/>
    </xf>
    <xf numFmtId="41" fontId="8" fillId="0"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190" fontId="8" fillId="0" borderId="1" xfId="0" applyNumberFormat="1" applyFont="1" applyFill="1" applyBorder="1" applyAlignment="1">
      <alignment horizontal="center" vertical="center"/>
    </xf>
    <xf numFmtId="189"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0" fillId="25" borderId="1" xfId="0" applyFont="1" applyFill="1" applyBorder="1" applyAlignment="1">
      <alignment horizontal="center" vertical="center" wrapText="1"/>
    </xf>
    <xf numFmtId="41" fontId="20"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0" fillId="12" borderId="1" xfId="0" applyFont="1" applyFill="1" applyBorder="1" applyAlignment="1">
      <alignment horizontal="center" vertical="center" wrapText="1"/>
    </xf>
    <xf numFmtId="187" fontId="20" fillId="0" borderId="1" xfId="0" applyNumberFormat="1" applyFont="1" applyFill="1" applyBorder="1" applyAlignment="1">
      <alignment horizontal="center" vertical="center"/>
    </xf>
    <xf numFmtId="187" fontId="20" fillId="0" borderId="1" xfId="1"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90" fontId="20"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189" fontId="8"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32" fillId="0" borderId="1" xfId="0" applyFont="1" applyBorder="1" applyAlignment="1">
      <alignment wrapText="1"/>
    </xf>
    <xf numFmtId="0" fontId="32" fillId="0" borderId="1" xfId="0" applyFont="1" applyBorder="1" applyAlignment="1">
      <alignment horizontal="center" vertical="center" wrapText="1"/>
    </xf>
    <xf numFmtId="0" fontId="26" fillId="0" borderId="1" xfId="0" applyNumberFormat="1" applyFont="1" applyFill="1" applyBorder="1" applyAlignment="1">
      <alignment horizontal="left" vertical="center" wrapText="1"/>
    </xf>
    <xf numFmtId="187" fontId="8" fillId="0" borderId="1" xfId="1" applyNumberFormat="1" applyFont="1" applyBorder="1" applyAlignment="1">
      <alignment horizontal="center" vertical="center" wrapText="1"/>
    </xf>
    <xf numFmtId="187" fontId="20" fillId="0" borderId="1" xfId="1" applyNumberFormat="1" applyFont="1" applyFill="1" applyBorder="1" applyAlignment="1">
      <alignment horizontal="center" vertical="center"/>
    </xf>
    <xf numFmtId="0" fontId="8" fillId="0" borderId="25" xfId="0" applyFont="1" applyBorder="1" applyAlignment="1">
      <alignment horizontal="center" vertical="center" wrapText="1"/>
    </xf>
    <xf numFmtId="0" fontId="20" fillId="0" borderId="25" xfId="0" applyFont="1" applyBorder="1" applyAlignment="1">
      <alignment horizontal="center" vertical="center" wrapText="1"/>
    </xf>
    <xf numFmtId="0" fontId="8" fillId="0" borderId="25" xfId="0" applyFont="1" applyBorder="1" applyAlignment="1">
      <alignment horizontal="center" vertical="center"/>
    </xf>
    <xf numFmtId="0" fontId="8" fillId="0" borderId="25" xfId="0" applyFont="1" applyFill="1" applyBorder="1" applyAlignment="1">
      <alignment horizontal="center" vertical="center" wrapText="1"/>
    </xf>
    <xf numFmtId="41" fontId="20" fillId="0" borderId="25" xfId="0" applyNumberFormat="1" applyFont="1" applyBorder="1" applyAlignment="1">
      <alignment horizontal="center" vertical="center" wrapText="1"/>
    </xf>
    <xf numFmtId="41" fontId="20" fillId="0" borderId="25" xfId="0" applyNumberFormat="1" applyFont="1" applyBorder="1" applyAlignment="1">
      <alignment horizontal="center" vertical="center"/>
    </xf>
    <xf numFmtId="0" fontId="24" fillId="0" borderId="25" xfId="0" applyFont="1" applyBorder="1" applyAlignment="1">
      <alignment horizontal="center" vertical="center" wrapText="1"/>
    </xf>
    <xf numFmtId="0" fontId="24" fillId="0" borderId="25" xfId="0" applyFont="1" applyFill="1" applyBorder="1" applyAlignment="1">
      <alignment horizontal="center" vertical="center" wrapText="1"/>
    </xf>
    <xf numFmtId="187" fontId="8" fillId="0" borderId="25" xfId="0" applyNumberFormat="1" applyFont="1" applyBorder="1" applyAlignment="1">
      <alignment horizontal="center" vertical="center"/>
    </xf>
    <xf numFmtId="187" fontId="20" fillId="4" borderId="25" xfId="1" applyNumberFormat="1" applyFont="1" applyFill="1" applyBorder="1" applyAlignment="1">
      <alignment horizontal="center" vertical="center"/>
    </xf>
    <xf numFmtId="187" fontId="8" fillId="0" borderId="25" xfId="1" applyNumberFormat="1" applyFont="1" applyBorder="1" applyAlignment="1">
      <alignment horizontal="center" vertical="center" wrapText="1"/>
    </xf>
    <xf numFmtId="0" fontId="8" fillId="0" borderId="14" xfId="0" applyFont="1" applyFill="1" applyBorder="1" applyAlignment="1">
      <alignment horizontal="center" vertical="center" wrapText="1"/>
    </xf>
    <xf numFmtId="41" fontId="20" fillId="0" borderId="14" xfId="0" applyNumberFormat="1" applyFont="1" applyBorder="1" applyAlignment="1">
      <alignment horizontal="center" vertical="center" wrapText="1"/>
    </xf>
    <xf numFmtId="41" fontId="20" fillId="0" borderId="14" xfId="0" applyNumberFormat="1" applyFont="1" applyBorder="1" applyAlignment="1">
      <alignment horizontal="center" vertical="center"/>
    </xf>
    <xf numFmtId="0" fontId="24" fillId="0" borderId="14" xfId="0" applyFont="1" applyFill="1" applyBorder="1" applyAlignment="1">
      <alignment horizontal="center" vertical="center" wrapText="1"/>
    </xf>
    <xf numFmtId="187" fontId="20" fillId="4" borderId="14" xfId="1" applyNumberFormat="1" applyFont="1" applyFill="1" applyBorder="1" applyAlignment="1">
      <alignment horizontal="center" vertical="center"/>
    </xf>
    <xf numFmtId="187" fontId="8" fillId="0" borderId="14" xfId="1" applyNumberFormat="1" applyFont="1" applyBorder="1" applyAlignment="1">
      <alignment horizontal="center" vertical="center" wrapText="1"/>
    </xf>
    <xf numFmtId="0" fontId="8" fillId="0" borderId="26" xfId="0" applyFont="1" applyBorder="1" applyAlignment="1">
      <alignment horizontal="center" vertical="center" wrapText="1"/>
    </xf>
    <xf numFmtId="189" fontId="19" fillId="0" borderId="1" xfId="0" applyNumberFormat="1" applyFont="1" applyFill="1" applyBorder="1" applyAlignment="1">
      <alignment horizontal="center" vertical="center"/>
    </xf>
    <xf numFmtId="0" fontId="33" fillId="0" borderId="1" xfId="0" applyFont="1" applyBorder="1" applyAlignment="1">
      <alignment horizontal="center" vertical="center" wrapText="1"/>
    </xf>
    <xf numFmtId="41" fontId="20" fillId="12" borderId="1" xfId="0" applyNumberFormat="1" applyFont="1" applyFill="1" applyBorder="1" applyAlignment="1">
      <alignment horizontal="left" vertical="center" wrapText="1"/>
    </xf>
    <xf numFmtId="41" fontId="34" fillId="0" borderId="1"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8" fillId="0" borderId="27" xfId="0" applyFont="1" applyFill="1" applyBorder="1" applyAlignment="1">
      <alignment horizontal="center" vertical="center"/>
    </xf>
    <xf numFmtId="41" fontId="20" fillId="0" borderId="27" xfId="0" applyNumberFormat="1" applyFont="1" applyFill="1" applyBorder="1" applyAlignment="1">
      <alignment horizontal="center" vertical="center"/>
    </xf>
    <xf numFmtId="41" fontId="20" fillId="0" borderId="9" xfId="0" applyNumberFormat="1" applyFont="1" applyFill="1" applyBorder="1" applyAlignment="1">
      <alignment horizontal="center" vertical="center"/>
    </xf>
    <xf numFmtId="0" fontId="24" fillId="0" borderId="9" xfId="0" applyFont="1" applyFill="1" applyBorder="1" applyAlignment="1">
      <alignment vertical="center" wrapText="1"/>
    </xf>
    <xf numFmtId="0" fontId="8" fillId="0" borderId="9" xfId="0" applyFont="1" applyFill="1" applyBorder="1" applyAlignment="1">
      <alignment horizontal="center" vertical="center" wrapText="1"/>
    </xf>
    <xf numFmtId="187" fontId="8" fillId="0" borderId="9" xfId="0" applyNumberFormat="1" applyFont="1" applyFill="1" applyBorder="1" applyAlignment="1">
      <alignment horizontal="center" vertical="center"/>
    </xf>
    <xf numFmtId="187" fontId="8" fillId="0" borderId="25" xfId="0" applyNumberFormat="1" applyFont="1" applyFill="1" applyBorder="1" applyAlignment="1">
      <alignment horizontal="center" vertical="center"/>
    </xf>
    <xf numFmtId="187" fontId="20" fillId="4" borderId="9" xfId="1" applyNumberFormat="1" applyFont="1" applyFill="1" applyBorder="1" applyAlignment="1">
      <alignment horizontal="center" vertical="center"/>
    </xf>
    <xf numFmtId="187" fontId="8" fillId="0" borderId="9" xfId="1" applyNumberFormat="1"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14"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8" fillId="0" borderId="14" xfId="0" applyFont="1" applyFill="1" applyBorder="1" applyAlignment="1">
      <alignment horizontal="center" vertical="center"/>
    </xf>
    <xf numFmtId="41" fontId="20" fillId="0" borderId="14" xfId="0" applyNumberFormat="1" applyFont="1" applyFill="1" applyBorder="1" applyAlignment="1">
      <alignment horizontal="center" vertical="center"/>
    </xf>
    <xf numFmtId="41" fontId="20" fillId="0" borderId="26" xfId="0" applyNumberFormat="1" applyFont="1" applyFill="1" applyBorder="1" applyAlignment="1">
      <alignment horizontal="center" vertical="center"/>
    </xf>
    <xf numFmtId="0" fontId="24" fillId="0" borderId="14" xfId="0" applyFont="1" applyFill="1" applyBorder="1" applyAlignment="1">
      <alignment vertical="center" wrapText="1"/>
    </xf>
    <xf numFmtId="0" fontId="8" fillId="0" borderId="26" xfId="0" applyFont="1" applyFill="1" applyBorder="1" applyAlignment="1">
      <alignment horizontal="center" vertical="center" wrapText="1"/>
    </xf>
    <xf numFmtId="187" fontId="8" fillId="0" borderId="26" xfId="0" applyNumberFormat="1" applyFont="1" applyFill="1" applyBorder="1" applyAlignment="1">
      <alignment horizontal="center" vertical="center"/>
    </xf>
    <xf numFmtId="187" fontId="8" fillId="0" borderId="14" xfId="0" applyNumberFormat="1" applyFont="1" applyFill="1" applyBorder="1" applyAlignment="1">
      <alignment horizontal="center" vertical="center"/>
    </xf>
    <xf numFmtId="187" fontId="20" fillId="4" borderId="26" xfId="1" applyNumberFormat="1" applyFont="1" applyFill="1" applyBorder="1" applyAlignment="1">
      <alignment horizontal="center" vertical="center"/>
    </xf>
    <xf numFmtId="187" fontId="8" fillId="0" borderId="26" xfId="1" applyNumberFormat="1" applyFont="1" applyFill="1" applyBorder="1" applyAlignment="1">
      <alignment horizontal="center" vertical="center" wrapText="1"/>
    </xf>
    <xf numFmtId="0" fontId="32" fillId="0" borderId="1" xfId="0" applyFont="1" applyFill="1" applyBorder="1" applyAlignment="1">
      <alignment wrapText="1"/>
    </xf>
    <xf numFmtId="0" fontId="32" fillId="0" borderId="1" xfId="0" applyFont="1" applyFill="1" applyBorder="1" applyAlignment="1">
      <alignment horizontal="center" vertical="center" wrapText="1"/>
    </xf>
    <xf numFmtId="41" fontId="20"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32" fillId="0" borderId="1" xfId="0" applyFont="1" applyFill="1" applyBorder="1" applyAlignment="1">
      <alignment vertical="center" wrapText="1"/>
    </xf>
    <xf numFmtId="0" fontId="6" fillId="0" borderId="1" xfId="0" applyFont="1" applyBorder="1" applyAlignment="1">
      <alignment horizontal="center" vertical="center" wrapText="1"/>
    </xf>
    <xf numFmtId="0" fontId="8" fillId="0" borderId="9" xfId="0" applyFont="1" applyFill="1" applyBorder="1" applyAlignment="1">
      <alignment horizontal="center" vertical="center"/>
    </xf>
    <xf numFmtId="0" fontId="20" fillId="0" borderId="9" xfId="0" applyFont="1" applyFill="1" applyBorder="1" applyAlignment="1">
      <alignment horizontal="center" vertical="center" wrapText="1"/>
    </xf>
    <xf numFmtId="14" fontId="20" fillId="0" borderId="0" xfId="0" applyNumberFormat="1" applyFont="1" applyFill="1" applyAlignment="1">
      <alignment horizontal="left" vertical="center"/>
    </xf>
    <xf numFmtId="41" fontId="20" fillId="0" borderId="0" xfId="0" applyNumberFormat="1" applyFont="1" applyFill="1" applyAlignment="1">
      <alignment horizontal="center" vertical="center"/>
    </xf>
    <xf numFmtId="0" fontId="1" fillId="0" borderId="9" xfId="0" applyFont="1" applyBorder="1" applyAlignment="1">
      <alignment horizontal="left" vertical="top" wrapText="1"/>
    </xf>
    <xf numFmtId="0" fontId="32" fillId="0" borderId="9" xfId="0" applyFont="1" applyFill="1" applyBorder="1" applyAlignment="1">
      <alignment horizontal="center" vertical="center" wrapText="1"/>
    </xf>
    <xf numFmtId="0" fontId="32" fillId="0" borderId="1" xfId="0" applyNumberFormat="1" applyFont="1" applyFill="1" applyBorder="1" applyAlignment="1">
      <alignment vertical="top" wrapText="1"/>
    </xf>
    <xf numFmtId="0" fontId="1" fillId="0" borderId="1" xfId="0" applyFont="1" applyBorder="1" applyAlignment="1">
      <alignment vertical="top" wrapText="1" shrinkToFit="1"/>
    </xf>
    <xf numFmtId="17" fontId="1" fillId="0" borderId="1" xfId="0" applyNumberFormat="1" applyFont="1" applyBorder="1" applyAlignment="1">
      <alignment horizontal="center" vertical="center" wrapText="1"/>
    </xf>
    <xf numFmtId="0" fontId="8" fillId="0" borderId="1" xfId="0" applyFont="1" applyBorder="1" applyAlignment="1">
      <alignment vertical="top" wrapText="1" shrinkToFit="1"/>
    </xf>
    <xf numFmtId="194" fontId="8"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7" fontId="19" fillId="0" borderId="1" xfId="0" applyNumberFormat="1" applyFont="1" applyBorder="1" applyAlignment="1">
      <alignment horizontal="center" vertical="center" wrapText="1"/>
    </xf>
    <xf numFmtId="0" fontId="24" fillId="0" borderId="1" xfId="0" applyFont="1" applyFill="1" applyBorder="1" applyAlignment="1">
      <alignment wrapText="1"/>
    </xf>
    <xf numFmtId="0" fontId="7" fillId="0" borderId="1" xfId="0" applyFont="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8" fillId="0" borderId="1" xfId="0" applyFont="1" applyFill="1" applyBorder="1" applyAlignment="1">
      <alignment vertical="center" wrapText="1"/>
    </xf>
    <xf numFmtId="0" fontId="8" fillId="0" borderId="1" xfId="0" applyFont="1" applyBorder="1" applyAlignment="1">
      <alignment vertical="center" wrapText="1"/>
    </xf>
    <xf numFmtId="14" fontId="20" fillId="0"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20" fillId="0" borderId="9" xfId="0" applyFont="1" applyFill="1" applyBorder="1" applyAlignment="1">
      <alignment horizontal="center" vertical="center"/>
    </xf>
    <xf numFmtId="0" fontId="33" fillId="0" borderId="9" xfId="0" applyFont="1" applyBorder="1" applyAlignment="1">
      <alignment horizontal="center" vertical="center" wrapText="1"/>
    </xf>
    <xf numFmtId="190" fontId="8" fillId="0" borderId="0" xfId="0" applyNumberFormat="1" applyFont="1" applyFill="1" applyBorder="1" applyAlignment="1">
      <alignment horizontal="center" vertical="center"/>
    </xf>
    <xf numFmtId="189" fontId="8" fillId="0" borderId="0" xfId="0" applyNumberFormat="1" applyFont="1" applyFill="1" applyBorder="1" applyAlignment="1">
      <alignment horizontal="center" vertical="center"/>
    </xf>
    <xf numFmtId="0" fontId="36" fillId="0" borderId="0" xfId="0" applyFont="1" applyAlignment="1">
      <alignment vertical="center"/>
    </xf>
    <xf numFmtId="0" fontId="6" fillId="0" borderId="0" xfId="0" applyFont="1" applyAlignment="1">
      <alignment horizontal="center" vertical="center" wrapText="1"/>
    </xf>
    <xf numFmtId="0" fontId="20"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7" xfId="0" applyBorder="1" applyAlignment="1">
      <alignment vertical="center"/>
    </xf>
    <xf numFmtId="0" fontId="8" fillId="0" borderId="7" xfId="0" applyFont="1" applyFill="1" applyBorder="1" applyAlignment="1">
      <alignment horizontal="center" vertical="center"/>
    </xf>
    <xf numFmtId="0" fontId="2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41" fontId="20" fillId="0" borderId="0" xfId="0" applyNumberFormat="1" applyFont="1" applyFill="1" applyBorder="1" applyAlignment="1">
      <alignment horizontal="left" vertical="center"/>
    </xf>
    <xf numFmtId="41" fontId="20" fillId="0" borderId="0" xfId="0" applyNumberFormat="1" applyFont="1" applyFill="1" applyBorder="1" applyAlignment="1">
      <alignment horizontal="center" vertical="center"/>
    </xf>
    <xf numFmtId="0" fontId="1" fillId="0" borderId="0" xfId="0" applyFont="1" applyAlignment="1">
      <alignment vertical="center" wrapText="1"/>
    </xf>
    <xf numFmtId="41" fontId="19" fillId="0" borderId="0" xfId="0" applyNumberFormat="1" applyFont="1" applyFill="1" applyBorder="1" applyAlignment="1">
      <alignment horizontal="center" vertical="center" wrapText="1"/>
    </xf>
    <xf numFmtId="187" fontId="13" fillId="0" borderId="0" xfId="0" applyNumberFormat="1" applyFont="1" applyFill="1" applyBorder="1" applyAlignment="1">
      <alignment horizontal="center" vertical="center"/>
    </xf>
    <xf numFmtId="187" fontId="37" fillId="0" borderId="0" xfId="0" applyNumberFormat="1" applyFont="1" applyFill="1" applyBorder="1" applyAlignment="1">
      <alignment horizontal="center" vertical="center"/>
    </xf>
    <xf numFmtId="187" fontId="8" fillId="0" borderId="0" xfId="1" applyNumberFormat="1" applyFont="1" applyFill="1" applyBorder="1" applyAlignment="1">
      <alignment horizontal="center" vertical="center" wrapText="1"/>
    </xf>
    <xf numFmtId="41" fontId="38" fillId="0" borderId="0" xfId="0" applyNumberFormat="1" applyFont="1"/>
    <xf numFmtId="0" fontId="0" fillId="0" borderId="0" xfId="0" applyAlignment="1">
      <alignment wrapText="1"/>
    </xf>
    <xf numFmtId="0" fontId="42" fillId="0" borderId="1" xfId="0" applyFont="1" applyBorder="1"/>
    <xf numFmtId="187" fontId="43" fillId="24" borderId="1" xfId="0" applyNumberFormat="1" applyFont="1" applyFill="1" applyBorder="1" applyAlignment="1">
      <alignment horizontal="center" vertical="center" wrapText="1"/>
    </xf>
    <xf numFmtId="187" fontId="44" fillId="24" borderId="1" xfId="0" applyNumberFormat="1" applyFont="1" applyFill="1" applyBorder="1" applyAlignment="1">
      <alignment horizontal="center" vertical="center" wrapText="1"/>
    </xf>
    <xf numFmtId="0" fontId="44" fillId="4" borderId="1" xfId="0" applyFont="1" applyFill="1" applyBorder="1" applyAlignment="1">
      <alignment horizontal="center" vertical="center" wrapText="1"/>
    </xf>
    <xf numFmtId="0" fontId="39" fillId="24" borderId="1" xfId="0" applyFont="1" applyFill="1" applyBorder="1" applyAlignment="1">
      <alignment horizontal="center" vertical="top"/>
    </xf>
    <xf numFmtId="0" fontId="0" fillId="0" borderId="0" xfId="0" applyAlignment="1">
      <alignment horizontal="center"/>
    </xf>
    <xf numFmtId="14" fontId="20" fillId="0" borderId="1" xfId="0" applyNumberFormat="1" applyFont="1" applyBorder="1" applyAlignment="1">
      <alignment horizontal="center" vertical="center"/>
    </xf>
    <xf numFmtId="0" fontId="45" fillId="0" borderId="0" xfId="0" applyFont="1" applyAlignment="1">
      <alignment horizontal="center" vertical="center"/>
    </xf>
    <xf numFmtId="41" fontId="20" fillId="12" borderId="1" xfId="0" applyNumberFormat="1" applyFont="1" applyFill="1" applyBorder="1" applyAlignment="1">
      <alignment horizontal="center" vertical="center" wrapText="1"/>
    </xf>
    <xf numFmtId="41" fontId="34" fillId="12" borderId="1" xfId="0" applyNumberFormat="1" applyFont="1" applyFill="1" applyBorder="1" applyAlignment="1">
      <alignment horizontal="center" vertical="center" wrapText="1"/>
    </xf>
    <xf numFmtId="0" fontId="46" fillId="0" borderId="0" xfId="0" applyFont="1" applyAlignment="1">
      <alignment horizontal="center" vertical="center" wrapText="1"/>
    </xf>
    <xf numFmtId="187" fontId="49" fillId="5" borderId="28" xfId="0" applyNumberFormat="1" applyFont="1" applyFill="1" applyBorder="1" applyAlignment="1">
      <alignment horizontal="center" vertical="center" wrapText="1"/>
    </xf>
    <xf numFmtId="0" fontId="49" fillId="5" borderId="28" xfId="0" applyFont="1" applyFill="1" applyBorder="1" applyAlignment="1">
      <alignment horizontal="center" vertical="center" wrapText="1"/>
    </xf>
    <xf numFmtId="190" fontId="20" fillId="0" borderId="14" xfId="0" applyNumberFormat="1" applyFont="1" applyFill="1" applyBorder="1" applyAlignment="1">
      <alignment horizontal="center" vertical="center"/>
    </xf>
    <xf numFmtId="189" fontId="20" fillId="0" borderId="14" xfId="0" applyNumberFormat="1" applyFont="1" applyFill="1" applyBorder="1" applyAlignment="1">
      <alignment horizontal="center" vertical="center"/>
    </xf>
    <xf numFmtId="0" fontId="20" fillId="0" borderId="14" xfId="0" applyFont="1" applyFill="1" applyBorder="1" applyAlignment="1">
      <alignment horizontal="center" vertical="center"/>
    </xf>
    <xf numFmtId="17" fontId="20" fillId="0" borderId="14" xfId="0" applyNumberFormat="1" applyFont="1" applyFill="1" applyBorder="1" applyAlignment="1">
      <alignment horizontal="center" vertical="center" wrapText="1"/>
    </xf>
    <xf numFmtId="0" fontId="20" fillId="25" borderId="14" xfId="0" applyFont="1" applyFill="1" applyBorder="1" applyAlignment="1">
      <alignment horizontal="center" vertical="center" wrapText="1"/>
    </xf>
    <xf numFmtId="14" fontId="20" fillId="0" borderId="14" xfId="0" applyNumberFormat="1" applyFont="1" applyFill="1" applyBorder="1" applyAlignment="1">
      <alignment horizontal="center" vertical="center" wrapText="1"/>
    </xf>
    <xf numFmtId="41" fontId="20" fillId="0" borderId="14" xfId="0" applyNumberFormat="1" applyFont="1" applyFill="1" applyBorder="1" applyAlignment="1">
      <alignment horizontal="center" vertical="center" wrapText="1"/>
    </xf>
    <xf numFmtId="187" fontId="20" fillId="0" borderId="14" xfId="1" applyNumberFormat="1" applyFont="1" applyFill="1" applyBorder="1" applyAlignment="1">
      <alignment horizontal="center" vertical="center"/>
    </xf>
    <xf numFmtId="0" fontId="26" fillId="4" borderId="14" xfId="0" applyFont="1" applyFill="1" applyBorder="1" applyAlignment="1">
      <alignment horizontal="center" vertical="center" wrapText="1"/>
    </xf>
    <xf numFmtId="187" fontId="20" fillId="0" borderId="14" xfId="1" applyNumberFormat="1" applyFont="1" applyFill="1" applyBorder="1" applyAlignment="1">
      <alignment horizontal="center" vertical="center" wrapText="1"/>
    </xf>
    <xf numFmtId="0" fontId="20" fillId="0" borderId="14" xfId="0" applyNumberFormat="1" applyFont="1" applyFill="1" applyBorder="1" applyAlignment="1">
      <alignment vertical="center" wrapText="1"/>
    </xf>
    <xf numFmtId="0" fontId="26" fillId="4" borderId="1" xfId="0" applyFont="1" applyFill="1" applyBorder="1" applyAlignment="1">
      <alignment horizontal="center" vertical="center" wrapText="1"/>
    </xf>
    <xf numFmtId="0" fontId="20" fillId="0" borderId="1" xfId="0" applyFont="1" applyFill="1" applyBorder="1" applyAlignment="1">
      <alignment vertical="center" wrapText="1"/>
    </xf>
    <xf numFmtId="17" fontId="20" fillId="0" borderId="1" xfId="0" applyNumberFormat="1"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NumberFormat="1" applyFont="1" applyFill="1" applyBorder="1" applyAlignment="1">
      <alignment vertical="center" wrapText="1"/>
    </xf>
    <xf numFmtId="41" fontId="20" fillId="0" borderId="9" xfId="0" applyNumberFormat="1" applyFont="1" applyFill="1" applyBorder="1" applyAlignment="1">
      <alignment horizontal="center" vertical="center" wrapText="1"/>
    </xf>
    <xf numFmtId="0" fontId="6" fillId="0" borderId="9" xfId="0" applyFont="1" applyBorder="1" applyAlignment="1">
      <alignment vertical="top" wrapText="1"/>
    </xf>
    <xf numFmtId="0" fontId="20" fillId="0" borderId="9"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5" xfId="0" applyFont="1" applyFill="1" applyBorder="1" applyAlignment="1">
      <alignment horizontal="center" vertical="center"/>
    </xf>
    <xf numFmtId="0" fontId="20" fillId="25" borderId="25" xfId="0" applyFont="1" applyFill="1" applyBorder="1" applyAlignment="1">
      <alignment horizontal="center" vertical="center" wrapText="1"/>
    </xf>
    <xf numFmtId="41" fontId="20" fillId="0" borderId="25" xfId="0" applyNumberFormat="1" applyFont="1" applyFill="1" applyBorder="1" applyAlignment="1">
      <alignment horizontal="center" vertical="center" wrapText="1"/>
    </xf>
    <xf numFmtId="41" fontId="20" fillId="0" borderId="29" xfId="0" applyNumberFormat="1" applyFont="1" applyFill="1" applyBorder="1" applyAlignment="1">
      <alignment horizontal="center" vertical="center"/>
    </xf>
    <xf numFmtId="41" fontId="20" fillId="0" borderId="25" xfId="0" applyNumberFormat="1" applyFont="1" applyFill="1" applyBorder="1" applyAlignment="1">
      <alignment horizontal="left" vertical="center" wrapText="1"/>
    </xf>
    <xf numFmtId="187" fontId="20" fillId="0" borderId="25" xfId="0" applyNumberFormat="1" applyFont="1" applyFill="1" applyBorder="1" applyAlignment="1">
      <alignment horizontal="center" vertical="center"/>
    </xf>
    <xf numFmtId="0" fontId="26" fillId="4" borderId="25" xfId="0" applyFont="1" applyFill="1" applyBorder="1" applyAlignment="1">
      <alignment horizontal="center" vertical="center" wrapText="1"/>
    </xf>
    <xf numFmtId="187" fontId="20" fillId="0" borderId="25" xfId="1"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25" borderId="30" xfId="0" applyFont="1" applyFill="1" applyBorder="1" applyAlignment="1">
      <alignment horizontal="center" vertical="center" wrapText="1"/>
    </xf>
    <xf numFmtId="41" fontId="20" fillId="0" borderId="30" xfId="0" applyNumberFormat="1" applyFont="1" applyFill="1" applyBorder="1" applyAlignment="1">
      <alignment horizontal="center" vertical="center" wrapText="1"/>
    </xf>
    <xf numFmtId="41" fontId="20" fillId="0" borderId="5" xfId="0" applyNumberFormat="1" applyFont="1" applyFill="1" applyBorder="1" applyAlignment="1">
      <alignment horizontal="center" vertical="center"/>
    </xf>
    <xf numFmtId="0" fontId="26" fillId="0" borderId="30" xfId="0" applyFont="1" applyFill="1" applyBorder="1" applyAlignment="1">
      <alignment horizontal="center" vertical="center" wrapText="1"/>
    </xf>
    <xf numFmtId="187" fontId="20" fillId="0" borderId="30" xfId="0" applyNumberFormat="1" applyFont="1" applyFill="1" applyBorder="1" applyAlignment="1">
      <alignment horizontal="center" vertical="center"/>
    </xf>
    <xf numFmtId="187" fontId="20" fillId="0" borderId="27" xfId="1" applyNumberFormat="1" applyFont="1" applyFill="1" applyBorder="1" applyAlignment="1">
      <alignment horizontal="center" vertical="center"/>
    </xf>
    <xf numFmtId="187" fontId="20" fillId="0" borderId="30" xfId="1" applyNumberFormat="1" applyFont="1" applyFill="1" applyBorder="1" applyAlignment="1">
      <alignment horizontal="center" vertical="center" wrapText="1"/>
    </xf>
    <xf numFmtId="0" fontId="20" fillId="0" borderId="14" xfId="0" applyFont="1" applyFill="1" applyBorder="1" applyAlignment="1">
      <alignment horizontal="center" vertical="center"/>
    </xf>
    <xf numFmtId="0" fontId="20" fillId="0" borderId="1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6" fillId="0" borderId="14" xfId="0" applyFont="1" applyFill="1" applyBorder="1" applyAlignment="1">
      <alignment horizontal="center" vertical="center" wrapText="1"/>
    </xf>
    <xf numFmtId="187" fontId="20" fillId="0" borderId="14" xfId="0" applyNumberFormat="1" applyFont="1" applyFill="1" applyBorder="1" applyAlignment="1">
      <alignment horizontal="center" vertical="center"/>
    </xf>
    <xf numFmtId="0" fontId="26" fillId="0" borderId="1" xfId="0" applyFont="1" applyFill="1" applyBorder="1" applyAlignment="1">
      <alignment vertical="center" wrapText="1"/>
    </xf>
    <xf numFmtId="0" fontId="26" fillId="0" borderId="1" xfId="0" applyNumberFormat="1" applyFont="1" applyFill="1" applyBorder="1" applyAlignment="1">
      <alignment vertical="center" wrapText="1"/>
    </xf>
    <xf numFmtId="0" fontId="20" fillId="0" borderId="1" xfId="0" applyFont="1" applyBorder="1" applyAlignment="1">
      <alignment vertical="center" wrapText="1"/>
    </xf>
    <xf numFmtId="0" fontId="50" fillId="0" borderId="1" xfId="0" applyFont="1" applyFill="1" applyBorder="1" applyAlignment="1">
      <alignment horizontal="center" vertical="center" wrapText="1"/>
    </xf>
    <xf numFmtId="0" fontId="50" fillId="0" borderId="1" xfId="0" applyFont="1" applyFill="1" applyBorder="1" applyAlignment="1">
      <alignment wrapText="1"/>
    </xf>
    <xf numFmtId="0" fontId="50" fillId="0" borderId="1" xfId="0" applyNumberFormat="1" applyFont="1" applyFill="1" applyBorder="1" applyAlignment="1">
      <alignment wrapText="1"/>
    </xf>
    <xf numFmtId="0" fontId="26" fillId="0" borderId="2" xfId="0" applyNumberFormat="1" applyFont="1" applyFill="1" applyBorder="1" applyAlignment="1">
      <alignment vertical="center" wrapText="1"/>
    </xf>
    <xf numFmtId="0" fontId="50" fillId="0" borderId="2" xfId="0" applyNumberFormat="1" applyFont="1" applyFill="1" applyBorder="1" applyAlignment="1">
      <alignment wrapText="1"/>
    </xf>
    <xf numFmtId="0" fontId="51" fillId="25" borderId="0" xfId="0" applyFont="1" applyFill="1"/>
    <xf numFmtId="16" fontId="20" fillId="0" borderId="1" xfId="0" applyNumberFormat="1" applyFont="1" applyFill="1" applyBorder="1" applyAlignment="1">
      <alignment horizontal="center" vertical="center" wrapText="1"/>
    </xf>
    <xf numFmtId="0" fontId="50" fillId="0" borderId="1" xfId="0" applyFont="1" applyFill="1" applyBorder="1" applyAlignment="1">
      <alignment vertical="center" wrapText="1"/>
    </xf>
    <xf numFmtId="0" fontId="20" fillId="25" borderId="9" xfId="0" applyFont="1" applyFill="1" applyBorder="1" applyAlignment="1">
      <alignment horizontal="center" vertical="center" wrapText="1"/>
    </xf>
    <xf numFmtId="41" fontId="20" fillId="0" borderId="31" xfId="0" applyNumberFormat="1" applyFont="1" applyFill="1" applyBorder="1" applyAlignment="1">
      <alignment horizontal="center" vertical="center"/>
    </xf>
    <xf numFmtId="0" fontId="20" fillId="4" borderId="1" xfId="0" applyFont="1" applyFill="1" applyBorder="1" applyAlignment="1">
      <alignment horizontal="center" vertical="center" wrapText="1"/>
    </xf>
    <xf numFmtId="0" fontId="20" fillId="0" borderId="9" xfId="0" applyFont="1" applyFill="1" applyBorder="1" applyAlignment="1">
      <alignment vertical="top" wrapText="1"/>
    </xf>
    <xf numFmtId="0" fontId="20" fillId="0" borderId="1" xfId="0" applyFont="1" applyFill="1" applyBorder="1" applyAlignment="1">
      <alignment horizontal="center" vertical="center"/>
    </xf>
    <xf numFmtId="190" fontId="20" fillId="0" borderId="1" xfId="0" applyNumberFormat="1" applyFont="1" applyFill="1" applyBorder="1" applyAlignment="1">
      <alignment horizontal="center" vertical="center"/>
    </xf>
    <xf numFmtId="189" fontId="20" fillId="0" borderId="1" xfId="0" applyNumberFormat="1" applyFont="1" applyFill="1" applyBorder="1" applyAlignment="1">
      <alignment horizontal="center" vertical="center"/>
    </xf>
    <xf numFmtId="0" fontId="51" fillId="0" borderId="32" xfId="0" applyFont="1" applyFill="1" applyBorder="1"/>
    <xf numFmtId="41" fontId="20" fillId="0" borderId="27" xfId="0" applyNumberFormat="1" applyFont="1" applyFill="1" applyBorder="1" applyAlignment="1">
      <alignment horizontal="center" vertical="center" wrapText="1"/>
    </xf>
    <xf numFmtId="0" fontId="50" fillId="0" borderId="25" xfId="0"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33" xfId="0" applyFont="1" applyFill="1" applyBorder="1" applyAlignment="1">
      <alignment horizontal="center" vertical="center" wrapText="1"/>
    </xf>
    <xf numFmtId="0" fontId="51" fillId="0" borderId="33" xfId="0" applyFont="1" applyFill="1" applyBorder="1"/>
    <xf numFmtId="41" fontId="20" fillId="0" borderId="34" xfId="0" applyNumberFormat="1" applyFont="1" applyFill="1" applyBorder="1" applyAlignment="1">
      <alignment horizontal="center" vertical="center" wrapText="1"/>
    </xf>
    <xf numFmtId="0" fontId="50" fillId="0" borderId="34" xfId="0" applyFont="1" applyFill="1" applyBorder="1" applyAlignment="1">
      <alignment horizontal="center" vertical="center" wrapText="1"/>
    </xf>
    <xf numFmtId="0" fontId="50" fillId="0" borderId="33" xfId="0" applyFont="1" applyFill="1" applyBorder="1" applyAlignment="1">
      <alignment horizontal="center" vertical="center" wrapText="1"/>
    </xf>
    <xf numFmtId="187" fontId="20" fillId="0" borderId="14" xfId="1" applyNumberFormat="1" applyFont="1" applyFill="1" applyBorder="1" applyAlignment="1">
      <alignment horizontal="center" vertical="center" wrapText="1"/>
    </xf>
    <xf numFmtId="41" fontId="15" fillId="24" borderId="1" xfId="0" applyNumberFormat="1" applyFont="1" applyFill="1" applyBorder="1" applyAlignment="1">
      <alignment horizontal="center" vertical="top"/>
    </xf>
    <xf numFmtId="41" fontId="8" fillId="25" borderId="1" xfId="0" applyNumberFormat="1" applyFont="1" applyFill="1" applyBorder="1" applyAlignment="1">
      <alignment horizontal="center" vertical="center" wrapText="1"/>
    </xf>
    <xf numFmtId="0" fontId="8" fillId="0" borderId="1" xfId="0" applyFont="1" applyBorder="1" applyAlignment="1">
      <alignment wrapText="1"/>
    </xf>
    <xf numFmtId="0" fontId="8" fillId="0" borderId="1" xfId="1" applyNumberFormat="1" applyFont="1" applyBorder="1" applyAlignment="1">
      <alignment horizontal="center" vertical="center"/>
    </xf>
    <xf numFmtId="0" fontId="0" fillId="0" borderId="1" xfId="0" applyBorder="1" applyAlignment="1">
      <alignment horizontal="center" vertical="center"/>
    </xf>
    <xf numFmtId="0" fontId="24" fillId="4" borderId="1" xfId="0" applyFont="1" applyFill="1" applyBorder="1" applyAlignment="1">
      <alignment horizontal="center" vertical="center" wrapText="1"/>
    </xf>
    <xf numFmtId="190" fontId="20" fillId="0" borderId="9" xfId="0" applyNumberFormat="1" applyFont="1" applyFill="1" applyBorder="1" applyAlignment="1">
      <alignment horizontal="center" vertical="center"/>
    </xf>
    <xf numFmtId="189" fontId="8" fillId="0" borderId="9" xfId="0" applyNumberFormat="1" applyFont="1" applyFill="1" applyBorder="1" applyAlignment="1">
      <alignment horizontal="center" vertical="center"/>
    </xf>
    <xf numFmtId="0" fontId="8" fillId="2" borderId="9" xfId="0" applyFont="1" applyFill="1" applyBorder="1" applyAlignment="1">
      <alignment horizontal="center" vertical="center"/>
    </xf>
    <xf numFmtId="41" fontId="8" fillId="25" borderId="9" xfId="0" applyNumberFormat="1" applyFont="1" applyFill="1" applyBorder="1" applyAlignment="1">
      <alignment horizontal="center" vertical="center" wrapText="1"/>
    </xf>
    <xf numFmtId="0" fontId="8" fillId="0" borderId="9" xfId="0" applyFont="1" applyBorder="1" applyAlignment="1">
      <alignment wrapText="1"/>
    </xf>
    <xf numFmtId="0" fontId="8" fillId="0" borderId="9" xfId="1" applyNumberFormat="1" applyFont="1" applyBorder="1" applyAlignment="1">
      <alignment horizontal="center" vertical="center"/>
    </xf>
    <xf numFmtId="187" fontId="8" fillId="0" borderId="5" xfId="0" applyNumberFormat="1" applyFont="1" applyBorder="1" applyAlignment="1">
      <alignment horizontal="center" vertical="center"/>
    </xf>
    <xf numFmtId="0" fontId="24" fillId="4" borderId="9" xfId="0" applyFont="1" applyFill="1" applyBorder="1" applyAlignment="1">
      <alignment horizontal="center" vertical="center" wrapText="1"/>
    </xf>
    <xf numFmtId="187" fontId="20" fillId="0" borderId="9" xfId="1" applyNumberFormat="1" applyFont="1" applyFill="1" applyBorder="1" applyAlignment="1">
      <alignment horizontal="center" vertical="center" wrapText="1"/>
    </xf>
    <xf numFmtId="0" fontId="20" fillId="2" borderId="1" xfId="0" applyFont="1" applyFill="1" applyBorder="1" applyAlignment="1">
      <alignment horizontal="center" vertical="center"/>
    </xf>
    <xf numFmtId="187" fontId="8" fillId="0" borderId="1" xfId="0" applyNumberFormat="1" applyFont="1" applyBorder="1" applyAlignment="1">
      <alignment horizontal="center" vertical="center" wrapText="1"/>
    </xf>
    <xf numFmtId="41" fontId="20" fillId="25" borderId="1" xfId="0" applyNumberFormat="1" applyFont="1" applyFill="1" applyBorder="1" applyAlignment="1">
      <alignment horizontal="center" vertical="center" wrapText="1"/>
    </xf>
    <xf numFmtId="187" fontId="20" fillId="0" borderId="1" xfId="0" applyNumberFormat="1" applyFont="1" applyBorder="1" applyAlignment="1">
      <alignment horizontal="center" vertical="center" wrapText="1"/>
    </xf>
    <xf numFmtId="0" fontId="19" fillId="0" borderId="0" xfId="0" applyFont="1" applyAlignment="1">
      <alignment horizontal="center" vertical="center"/>
    </xf>
    <xf numFmtId="0" fontId="8" fillId="2" borderId="1" xfId="0" applyFont="1" applyFill="1" applyBorder="1" applyAlignment="1">
      <alignment horizontal="center" vertical="center"/>
    </xf>
    <xf numFmtId="0" fontId="0" fillId="12" borderId="1" xfId="0" applyFill="1" applyBorder="1"/>
    <xf numFmtId="0" fontId="0" fillId="12" borderId="4" xfId="0" applyFill="1" applyBorder="1"/>
    <xf numFmtId="0" fontId="20" fillId="0" borderId="1" xfId="0" applyFont="1" applyBorder="1" applyAlignment="1">
      <alignment horizontal="left" vertical="center" wrapText="1"/>
    </xf>
    <xf numFmtId="0" fontId="19" fillId="0" borderId="5" xfId="0" applyFont="1" applyFill="1" applyBorder="1" applyAlignment="1">
      <alignment horizontal="center" vertical="center" wrapText="1"/>
    </xf>
    <xf numFmtId="0" fontId="0" fillId="27" borderId="1" xfId="0" applyFill="1" applyBorder="1"/>
    <xf numFmtId="0" fontId="23" fillId="0" borderId="2" xfId="0" applyFont="1" applyBorder="1" applyAlignment="1"/>
    <xf numFmtId="0" fontId="23" fillId="0" borderId="3" xfId="0" applyFont="1" applyBorder="1" applyAlignment="1"/>
    <xf numFmtId="0" fontId="23" fillId="0" borderId="4" xfId="0" applyFont="1" applyBorder="1" applyAlignment="1"/>
    <xf numFmtId="187" fontId="24" fillId="4"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0" fillId="25" borderId="25" xfId="0" applyFont="1" applyFill="1" applyBorder="1" applyAlignment="1">
      <alignment horizontal="center" vertical="center"/>
    </xf>
    <xf numFmtId="0" fontId="8" fillId="25" borderId="25" xfId="0" applyFont="1" applyFill="1" applyBorder="1" applyAlignment="1">
      <alignment horizontal="center" vertical="center" wrapText="1"/>
    </xf>
    <xf numFmtId="41" fontId="20" fillId="0" borderId="25" xfId="0" applyNumberFormat="1" applyFont="1" applyFill="1" applyBorder="1" applyAlignment="1">
      <alignment horizontal="left" vertical="center"/>
    </xf>
    <xf numFmtId="41" fontId="20" fillId="0" borderId="25" xfId="0" applyNumberFormat="1" applyFont="1" applyFill="1" applyBorder="1" applyAlignment="1">
      <alignment horizontal="center" vertical="center"/>
    </xf>
    <xf numFmtId="41" fontId="8" fillId="0" borderId="25" xfId="0" applyNumberFormat="1" applyFont="1" applyFill="1" applyBorder="1" applyAlignment="1">
      <alignment horizontal="center" vertical="center" wrapText="1"/>
    </xf>
    <xf numFmtId="187" fontId="20" fillId="0" borderId="25" xfId="1" applyNumberFormat="1" applyFont="1" applyFill="1" applyBorder="1" applyAlignment="1">
      <alignment horizontal="center" vertical="center"/>
    </xf>
    <xf numFmtId="187" fontId="26" fillId="4" borderId="25" xfId="0" applyNumberFormat="1" applyFont="1" applyFill="1" applyBorder="1" applyAlignment="1">
      <alignment horizontal="center" vertical="center" wrapText="1"/>
    </xf>
    <xf numFmtId="0" fontId="20" fillId="25" borderId="14" xfId="0" applyFont="1" applyFill="1" applyBorder="1" applyAlignment="1">
      <alignment horizontal="center" vertical="center"/>
    </xf>
    <xf numFmtId="0" fontId="24" fillId="4"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87" fontId="24" fillId="4" borderId="25"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top" wrapText="1"/>
    </xf>
    <xf numFmtId="187" fontId="20" fillId="0" borderId="9" xfId="0" applyNumberFormat="1" applyFont="1" applyFill="1" applyBorder="1" applyAlignment="1">
      <alignment horizontal="center" vertical="center"/>
    </xf>
    <xf numFmtId="187" fontId="26" fillId="4" borderId="9" xfId="0" applyNumberFormat="1" applyFont="1" applyFill="1" applyBorder="1" applyAlignment="1">
      <alignment horizontal="center" vertical="center" wrapText="1"/>
    </xf>
    <xf numFmtId="41" fontId="20" fillId="0" borderId="14" xfId="0" applyNumberFormat="1" applyFont="1" applyFill="1" applyBorder="1" applyAlignment="1">
      <alignment horizontal="left" vertical="center"/>
    </xf>
    <xf numFmtId="41" fontId="8" fillId="0" borderId="14" xfId="0" applyNumberFormat="1" applyFont="1" applyFill="1" applyBorder="1" applyAlignment="1">
      <alignment horizontal="center" vertical="center" wrapText="1"/>
    </xf>
    <xf numFmtId="187" fontId="8" fillId="0" borderId="14" xfId="1" applyNumberFormat="1" applyFont="1" applyFill="1" applyBorder="1" applyAlignment="1">
      <alignment horizontal="center" vertical="center" wrapText="1"/>
    </xf>
    <xf numFmtId="41" fontId="8" fillId="0" borderId="5" xfId="0" applyNumberFormat="1" applyFont="1" applyFill="1" applyBorder="1" applyAlignment="1">
      <alignment horizontal="center" vertical="center" wrapText="1"/>
    </xf>
    <xf numFmtId="187" fontId="53" fillId="0" borderId="9" xfId="0" applyNumberFormat="1" applyFont="1" applyFill="1" applyBorder="1" applyAlignment="1">
      <alignment vertical="center"/>
    </xf>
    <xf numFmtId="187" fontId="20" fillId="0" borderId="9" xfId="0" applyNumberFormat="1" applyFont="1" applyFill="1" applyBorder="1" applyAlignment="1">
      <alignment vertical="center"/>
    </xf>
    <xf numFmtId="187" fontId="26" fillId="4" borderId="9" xfId="0" applyNumberFormat="1" applyFont="1" applyFill="1" applyBorder="1" applyAlignment="1">
      <alignment vertical="center" wrapText="1"/>
    </xf>
    <xf numFmtId="187" fontId="8" fillId="0" borderId="9" xfId="1" applyNumberFormat="1" applyFont="1" applyFill="1" applyBorder="1" applyAlignment="1">
      <alignment vertical="center" wrapText="1"/>
    </xf>
    <xf numFmtId="0" fontId="20" fillId="0" borderId="9" xfId="0" applyFont="1" applyFill="1" applyBorder="1" applyAlignment="1">
      <alignment vertical="center" wrapText="1"/>
    </xf>
    <xf numFmtId="0" fontId="24" fillId="0" borderId="5" xfId="0" applyNumberFormat="1" applyFont="1" applyFill="1" applyBorder="1" applyAlignment="1">
      <alignment horizontal="left" vertical="center" wrapText="1"/>
    </xf>
    <xf numFmtId="41" fontId="8" fillId="0" borderId="26" xfId="0" applyNumberFormat="1" applyFont="1" applyFill="1" applyBorder="1" applyAlignment="1">
      <alignment horizontal="center" vertical="center" wrapText="1"/>
    </xf>
    <xf numFmtId="0" fontId="26" fillId="4" borderId="5" xfId="0" applyFont="1" applyFill="1" applyBorder="1" applyAlignment="1">
      <alignment horizontal="center" vertical="center" wrapText="1"/>
    </xf>
    <xf numFmtId="0" fontId="24" fillId="0" borderId="9" xfId="0" applyNumberFormat="1" applyFont="1" applyFill="1" applyBorder="1" applyAlignment="1">
      <alignment vertical="center" wrapText="1"/>
    </xf>
    <xf numFmtId="41" fontId="19" fillId="0" borderId="1" xfId="0" applyNumberFormat="1" applyFont="1" applyFill="1" applyBorder="1" applyAlignment="1">
      <alignment horizontal="center" vertical="center"/>
    </xf>
    <xf numFmtId="187" fontId="24" fillId="4" borderId="9" xfId="0" applyNumberFormat="1" applyFont="1" applyFill="1" applyBorder="1" applyAlignment="1">
      <alignment horizontal="center" vertical="center" wrapText="1"/>
    </xf>
    <xf numFmtId="0" fontId="32" fillId="0" borderId="1" xfId="0" applyNumberFormat="1" applyFont="1" applyFill="1" applyBorder="1" applyAlignment="1">
      <alignment wrapText="1"/>
    </xf>
    <xf numFmtId="0" fontId="24" fillId="0" borderId="1" xfId="0" applyNumberFormat="1" applyFont="1" applyFill="1" applyBorder="1" applyAlignment="1">
      <alignment horizontal="center" vertical="center" wrapText="1"/>
    </xf>
    <xf numFmtId="187" fontId="19" fillId="0" borderId="1" xfId="0" applyNumberFormat="1" applyFont="1" applyFill="1" applyBorder="1" applyAlignment="1">
      <alignment horizontal="center" vertical="center"/>
    </xf>
    <xf numFmtId="0" fontId="24" fillId="0" borderId="2" xfId="0" applyNumberFormat="1" applyFont="1" applyFill="1" applyBorder="1" applyAlignment="1">
      <alignment horizontal="left" vertical="center" wrapText="1"/>
    </xf>
    <xf numFmtId="187" fontId="20" fillId="0" borderId="9" xfId="1" applyNumberFormat="1" applyFont="1" applyFill="1" applyBorder="1" applyAlignment="1">
      <alignment horizontal="center" vertical="center"/>
    </xf>
    <xf numFmtId="41" fontId="20" fillId="0" borderId="14" xfId="0" applyNumberFormat="1" applyFont="1" applyFill="1" applyBorder="1" applyAlignment="1">
      <alignment horizontal="left" vertical="center" wrapText="1"/>
    </xf>
    <xf numFmtId="187" fontId="24" fillId="4" borderId="14" xfId="0" applyNumberFormat="1" applyFont="1" applyFill="1" applyBorder="1" applyAlignment="1">
      <alignment horizontal="center" vertical="center" wrapText="1"/>
    </xf>
    <xf numFmtId="0" fontId="8" fillId="25" borderId="14" xfId="0" applyFont="1" applyFill="1" applyBorder="1" applyAlignment="1">
      <alignment horizontal="center" vertical="center" wrapText="1"/>
    </xf>
    <xf numFmtId="0" fontId="26" fillId="0" borderId="14"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6" fillId="0" borderId="25" xfId="0" applyFont="1" applyFill="1" applyBorder="1" applyAlignment="1">
      <alignment horizontal="center" vertical="center" wrapText="1"/>
    </xf>
    <xf numFmtId="187" fontId="24" fillId="4" borderId="5" xfId="0" applyNumberFormat="1" applyFont="1" applyFill="1" applyBorder="1" applyAlignment="1">
      <alignment horizontal="center" vertical="center" wrapText="1"/>
    </xf>
    <xf numFmtId="0" fontId="0" fillId="0" borderId="2" xfId="0" applyBorder="1"/>
    <xf numFmtId="0" fontId="0" fillId="0" borderId="3" xfId="0" applyBorder="1"/>
    <xf numFmtId="0" fontId="18" fillId="0" borderId="4" xfId="0" applyFont="1" applyFill="1" applyBorder="1" applyAlignment="1">
      <alignment horizontal="center" vertical="center" wrapText="1"/>
    </xf>
    <xf numFmtId="187" fontId="8" fillId="0" borderId="1" xfId="0" applyNumberFormat="1" applyFont="1" applyBorder="1"/>
    <xf numFmtId="0" fontId="0" fillId="0" borderId="4" xfId="0" applyBorder="1"/>
    <xf numFmtId="0" fontId="13" fillId="24" borderId="0"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25" borderId="14" xfId="0" applyFont="1" applyFill="1" applyBorder="1" applyAlignment="1">
      <alignment horizontal="center" vertical="top"/>
    </xf>
    <xf numFmtId="41" fontId="19" fillId="0" borderId="1" xfId="0" applyNumberFormat="1" applyFont="1" applyFill="1" applyBorder="1" applyAlignment="1">
      <alignment horizontal="center" vertical="center" wrapText="1"/>
    </xf>
    <xf numFmtId="0" fontId="20" fillId="0" borderId="1" xfId="1" applyNumberFormat="1" applyFont="1" applyFill="1" applyBorder="1" applyAlignment="1">
      <alignment horizontal="center" vertical="center" wrapText="1"/>
    </xf>
    <xf numFmtId="187" fontId="24"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 fontId="19" fillId="0" borderId="1" xfId="0" applyNumberFormat="1" applyFont="1" applyFill="1" applyBorder="1" applyAlignment="1">
      <alignment horizontal="center" vertical="center" wrapText="1"/>
    </xf>
    <xf numFmtId="0" fontId="20" fillId="0" borderId="0" xfId="0" applyNumberFormat="1" applyFont="1" applyFill="1" applyBorder="1" applyAlignment="1">
      <alignment horizontal="left" vertical="center" wrapText="1"/>
    </xf>
    <xf numFmtId="0" fontId="26" fillId="0" borderId="0" xfId="0" applyFont="1" applyFill="1" applyBorder="1" applyAlignment="1">
      <alignment horizontal="left" vertical="center" wrapText="1"/>
    </xf>
    <xf numFmtId="187" fontId="8" fillId="25" borderId="1" xfId="0" applyNumberFormat="1" applyFont="1" applyFill="1" applyBorder="1" applyAlignment="1">
      <alignment horizontal="center" vertical="center"/>
    </xf>
    <xf numFmtId="0" fontId="8" fillId="0" borderId="1" xfId="0" applyNumberFormat="1" applyFont="1" applyBorder="1" applyAlignment="1">
      <alignment horizontal="center" vertical="center" wrapText="1"/>
    </xf>
    <xf numFmtId="0" fontId="47" fillId="0" borderId="2" xfId="0" applyFont="1" applyBorder="1" applyAlignment="1"/>
    <xf numFmtId="0" fontId="47" fillId="0" borderId="0" xfId="0" applyFont="1"/>
    <xf numFmtId="0" fontId="47" fillId="0" borderId="0" xfId="0" applyFont="1" applyBorder="1" applyAlignment="1">
      <alignment horizontal="center"/>
    </xf>
    <xf numFmtId="0" fontId="47" fillId="0" borderId="20" xfId="0" applyFont="1" applyBorder="1" applyAlignment="1">
      <alignment horizontal="center"/>
    </xf>
    <xf numFmtId="0" fontId="49" fillId="4" borderId="35" xfId="0" applyFont="1" applyFill="1" applyBorder="1" applyAlignment="1">
      <alignment horizontal="center" vertical="center" wrapText="1"/>
    </xf>
    <xf numFmtId="0" fontId="41" fillId="0" borderId="1" xfId="0" applyFont="1" applyBorder="1" applyAlignment="1">
      <alignment horizontal="center" vertical="center" wrapText="1"/>
    </xf>
    <xf numFmtId="190" fontId="41" fillId="0" borderId="1" xfId="0" applyNumberFormat="1" applyFont="1" applyBorder="1" applyAlignment="1">
      <alignment horizontal="center" vertical="center" wrapText="1"/>
    </xf>
    <xf numFmtId="0" fontId="39" fillId="4" borderId="1" xfId="0" applyFont="1" applyFill="1" applyBorder="1" applyAlignment="1">
      <alignment horizontal="center" vertical="center" wrapText="1"/>
    </xf>
    <xf numFmtId="0" fontId="41" fillId="0" borderId="1" xfId="0" applyFont="1" applyBorder="1" applyAlignment="1">
      <alignment horizontal="left" vertical="center" wrapText="1"/>
    </xf>
    <xf numFmtId="0" fontId="41" fillId="25" borderId="1" xfId="0" applyFont="1" applyFill="1" applyBorder="1" applyAlignment="1">
      <alignment horizontal="center" vertical="center" wrapText="1"/>
    </xf>
    <xf numFmtId="0" fontId="41" fillId="0" borderId="1" xfId="0" applyFont="1" applyBorder="1" applyAlignment="1">
      <alignment vertical="center" wrapText="1"/>
    </xf>
    <xf numFmtId="0" fontId="41" fillId="0" borderId="25" xfId="0" applyFont="1" applyBorder="1" applyAlignment="1">
      <alignment horizontal="center" vertical="center" wrapText="1"/>
    </xf>
    <xf numFmtId="0" fontId="41" fillId="25" borderId="25" xfId="0" applyFont="1" applyFill="1" applyBorder="1" applyAlignment="1">
      <alignment horizontal="center" vertical="center" wrapText="1"/>
    </xf>
    <xf numFmtId="0" fontId="41" fillId="0" borderId="9" xfId="0" applyFont="1" applyBorder="1" applyAlignment="1">
      <alignment horizontal="center" vertical="center" wrapText="1"/>
    </xf>
    <xf numFmtId="0" fontId="39" fillId="4" borderId="9" xfId="0" applyFont="1" applyFill="1" applyBorder="1" applyAlignment="1">
      <alignment horizontal="center" vertical="center" wrapText="1"/>
    </xf>
    <xf numFmtId="0" fontId="41" fillId="0" borderId="30" xfId="0" applyFont="1" applyBorder="1" applyAlignment="1">
      <alignment horizontal="center" vertical="center" wrapText="1"/>
    </xf>
    <xf numFmtId="0" fontId="41" fillId="25" borderId="30" xfId="0" applyFont="1" applyFill="1" applyBorder="1" applyAlignment="1">
      <alignment horizontal="center" vertical="center" wrapText="1"/>
    </xf>
    <xf numFmtId="0" fontId="41" fillId="0" borderId="5" xfId="0" applyFont="1" applyBorder="1" applyAlignment="1">
      <alignment horizontal="center" vertical="center" wrapText="1"/>
    </xf>
    <xf numFmtId="0" fontId="39" fillId="4" borderId="5" xfId="0" applyFont="1" applyFill="1" applyBorder="1" applyAlignment="1">
      <alignment horizontal="center" vertical="center" wrapText="1"/>
    </xf>
    <xf numFmtId="0" fontId="41" fillId="0" borderId="14" xfId="0" applyFont="1" applyBorder="1" applyAlignment="1">
      <alignment horizontal="center" vertical="center" wrapText="1"/>
    </xf>
    <xf numFmtId="0" fontId="41" fillId="25" borderId="14" xfId="0" applyFont="1" applyFill="1" applyBorder="1" applyAlignment="1">
      <alignment horizontal="center" vertical="center" wrapText="1"/>
    </xf>
    <xf numFmtId="0" fontId="39" fillId="4" borderId="14" xfId="0" applyFont="1" applyFill="1" applyBorder="1" applyAlignment="1">
      <alignment horizontal="center" vertical="center" wrapText="1"/>
    </xf>
    <xf numFmtId="0" fontId="39" fillId="0" borderId="2" xfId="0" applyFont="1" applyBorder="1"/>
    <xf numFmtId="0" fontId="39" fillId="0" borderId="3" xfId="0" applyFont="1" applyBorder="1"/>
    <xf numFmtId="0" fontId="39" fillId="0" borderId="1" xfId="0" applyFont="1" applyFill="1" applyBorder="1" applyAlignment="1">
      <alignment horizontal="center" vertical="center" wrapText="1"/>
    </xf>
    <xf numFmtId="0" fontId="39" fillId="0" borderId="1" xfId="0" applyFont="1" applyBorder="1"/>
    <xf numFmtId="0" fontId="39" fillId="4" borderId="1" xfId="0" applyFont="1" applyFill="1" applyBorder="1"/>
    <xf numFmtId="0" fontId="39" fillId="0" borderId="4" xfId="0" applyFont="1" applyBorder="1"/>
    <xf numFmtId="0" fontId="8" fillId="0" borderId="1" xfId="0" applyFont="1" applyBorder="1" applyAlignment="1">
      <alignment horizontal="center" vertical="center"/>
    </xf>
    <xf numFmtId="187" fontId="8" fillId="0" borderId="1" xfId="0" applyNumberFormat="1" applyFont="1" applyBorder="1" applyAlignment="1">
      <alignment horizontal="center"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Fill="1" applyBorder="1" applyAlignment="1">
      <alignment horizontal="center" vertical="center" wrapText="1"/>
    </xf>
    <xf numFmtId="0" fontId="8" fillId="0" borderId="14" xfId="0" applyFont="1" applyFill="1" applyBorder="1" applyAlignment="1">
      <alignment horizontal="center" vertical="center" wrapText="1"/>
    </xf>
    <xf numFmtId="187" fontId="20" fillId="0" borderId="9" xfId="1" applyNumberFormat="1" applyFont="1" applyFill="1" applyBorder="1" applyAlignment="1">
      <alignment horizontal="center" vertical="center" wrapText="1"/>
    </xf>
    <xf numFmtId="187" fontId="20" fillId="0" borderId="14" xfId="1"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4" xfId="0" applyFont="1" applyFill="1" applyBorder="1" applyAlignment="1">
      <alignment horizontal="center" vertical="center"/>
    </xf>
    <xf numFmtId="0" fontId="20" fillId="0" borderId="1" xfId="0" applyFont="1" applyFill="1" applyBorder="1" applyAlignment="1">
      <alignment horizontal="center" vertical="center"/>
    </xf>
    <xf numFmtId="190" fontId="20" fillId="0" borderId="1" xfId="0" applyNumberFormat="1" applyFont="1" applyFill="1" applyBorder="1" applyAlignment="1">
      <alignment horizontal="center" vertical="center"/>
    </xf>
    <xf numFmtId="190" fontId="20" fillId="0" borderId="9" xfId="0" applyNumberFormat="1" applyFont="1" applyFill="1" applyBorder="1" applyAlignment="1">
      <alignment horizontal="center" vertical="center"/>
    </xf>
    <xf numFmtId="190" fontId="20" fillId="0" borderId="5" xfId="0" applyNumberFormat="1" applyFont="1" applyFill="1" applyBorder="1" applyAlignment="1">
      <alignment horizontal="center" vertical="center"/>
    </xf>
    <xf numFmtId="190" fontId="20" fillId="0" borderId="14" xfId="0" applyNumberFormat="1" applyFont="1" applyFill="1" applyBorder="1" applyAlignment="1">
      <alignment horizontal="center" vertical="center"/>
    </xf>
    <xf numFmtId="0" fontId="20" fillId="0" borderId="5" xfId="0" applyFont="1" applyFill="1" applyBorder="1" applyAlignment="1">
      <alignment horizontal="center" vertical="center" wrapText="1"/>
    </xf>
    <xf numFmtId="0" fontId="47" fillId="0" borderId="0" xfId="0" applyFont="1" applyBorder="1" applyAlignment="1">
      <alignment horizontal="center"/>
    </xf>
    <xf numFmtId="0" fontId="1" fillId="0" borderId="7" xfId="0" applyFont="1" applyFill="1" applyBorder="1" applyAlignment="1">
      <alignment horizontal="center" vertical="center"/>
    </xf>
    <xf numFmtId="17" fontId="1" fillId="0" borderId="3" xfId="0" applyNumberFormat="1" applyFont="1" applyFill="1" applyBorder="1" applyAlignment="1">
      <alignment horizontal="center" vertical="center"/>
    </xf>
    <xf numFmtId="0" fontId="1" fillId="0" borderId="0" xfId="0" applyFont="1"/>
    <xf numFmtId="0" fontId="1" fillId="0" borderId="0" xfId="0" applyFont="1" applyFill="1"/>
    <xf numFmtId="187" fontId="49" fillId="24" borderId="28" xfId="0" applyNumberFormat="1" applyFont="1" applyFill="1" applyBorder="1" applyAlignment="1">
      <alignment horizontal="center" vertical="center" wrapText="1"/>
    </xf>
    <xf numFmtId="0" fontId="49" fillId="4" borderId="28" xfId="0" applyFont="1" applyFill="1" applyBorder="1" applyAlignment="1">
      <alignment horizontal="center" vertical="center" wrapText="1"/>
    </xf>
    <xf numFmtId="0" fontId="8" fillId="28" borderId="14" xfId="0" applyNumberFormat="1" applyFont="1" applyFill="1" applyBorder="1" applyAlignment="1">
      <alignment vertical="top" wrapText="1"/>
    </xf>
    <xf numFmtId="0" fontId="8" fillId="28" borderId="1" xfId="0" applyNumberFormat="1" applyFont="1" applyFill="1" applyBorder="1" applyAlignment="1">
      <alignment vertical="top" wrapText="1"/>
    </xf>
    <xf numFmtId="0" fontId="8" fillId="28" borderId="1" xfId="0" applyFont="1" applyFill="1" applyBorder="1" applyAlignment="1">
      <alignment vertical="top" wrapText="1"/>
    </xf>
    <xf numFmtId="0" fontId="8" fillId="28" borderId="1" xfId="0" applyFont="1" applyFill="1" applyBorder="1" applyAlignment="1">
      <alignment horizontal="center" vertical="center" wrapText="1"/>
    </xf>
    <xf numFmtId="0" fontId="8" fillId="28" borderId="1" xfId="0" applyFont="1" applyFill="1" applyBorder="1" applyAlignment="1">
      <alignment vertical="center" wrapText="1"/>
    </xf>
    <xf numFmtId="17" fontId="20" fillId="0" borderId="9" xfId="0" applyNumberFormat="1" applyFont="1" applyFill="1" applyBorder="1" applyAlignment="1">
      <alignment horizontal="center" vertical="center" wrapText="1"/>
    </xf>
    <xf numFmtId="0" fontId="8" fillId="28" borderId="9" xfId="0" applyNumberFormat="1" applyFont="1" applyFill="1" applyBorder="1" applyAlignment="1">
      <alignment vertical="top" wrapText="1"/>
    </xf>
    <xf numFmtId="0" fontId="20" fillId="0" borderId="5" xfId="0" applyFont="1" applyBorder="1" applyAlignment="1">
      <alignment horizontal="center" vertical="center"/>
    </xf>
    <xf numFmtId="17" fontId="20" fillId="0" borderId="5" xfId="0" applyNumberFormat="1" applyFont="1" applyFill="1" applyBorder="1" applyAlignment="1">
      <alignment horizontal="center" vertical="center" wrapText="1"/>
    </xf>
    <xf numFmtId="41" fontId="20" fillId="0" borderId="5" xfId="0" applyNumberFormat="1" applyFont="1" applyFill="1" applyBorder="1" applyAlignment="1">
      <alignment horizontal="center" vertical="center" wrapText="1"/>
    </xf>
    <xf numFmtId="187" fontId="20" fillId="0" borderId="0" xfId="0" applyNumberFormat="1" applyFont="1" applyFill="1" applyBorder="1" applyAlignment="1">
      <alignment horizontal="center" vertical="center"/>
    </xf>
    <xf numFmtId="187" fontId="20" fillId="0" borderId="5" xfId="1" applyNumberFormat="1" applyFont="1" applyFill="1" applyBorder="1" applyAlignment="1">
      <alignment horizontal="center" vertical="center" wrapText="1"/>
    </xf>
    <xf numFmtId="0" fontId="8" fillId="28" borderId="5" xfId="0" applyNumberFormat="1" applyFont="1" applyFill="1" applyBorder="1" applyAlignment="1">
      <alignment vertical="top" wrapText="1"/>
    </xf>
    <xf numFmtId="190" fontId="20" fillId="0" borderId="4" xfId="0" applyNumberFormat="1" applyFont="1" applyFill="1" applyBorder="1" applyAlignment="1">
      <alignment horizontal="center" vertical="center"/>
    </xf>
    <xf numFmtId="0" fontId="8" fillId="28" borderId="14" xfId="0" applyFont="1" applyFill="1" applyBorder="1" applyAlignment="1">
      <alignment vertical="center" wrapText="1"/>
    </xf>
    <xf numFmtId="0" fontId="8" fillId="28" borderId="1" xfId="0" applyFont="1" applyFill="1" applyBorder="1" applyAlignment="1">
      <alignment horizontal="right" vertical="center" wrapText="1"/>
    </xf>
    <xf numFmtId="0" fontId="8" fillId="28" borderId="1" xfId="0" applyNumberFormat="1" applyFont="1" applyFill="1" applyBorder="1" applyAlignment="1">
      <alignment vertical="center" wrapText="1"/>
    </xf>
    <xf numFmtId="190" fontId="20" fillId="0" borderId="1" xfId="0" applyNumberFormat="1" applyFont="1" applyFill="1" applyBorder="1" applyAlignment="1">
      <alignment horizontal="center" vertical="center" wrapText="1"/>
    </xf>
    <xf numFmtId="41" fontId="20" fillId="0" borderId="1" xfId="0" applyNumberFormat="1" applyFont="1" applyBorder="1" applyAlignment="1">
      <alignment vertical="center" wrapText="1"/>
    </xf>
    <xf numFmtId="187" fontId="26" fillId="4" borderId="1" xfId="0" applyNumberFormat="1" applyFont="1" applyFill="1" applyBorder="1" applyAlignment="1">
      <alignment horizontal="center" vertical="center" wrapText="1"/>
    </xf>
    <xf numFmtId="0" fontId="20" fillId="28" borderId="1" xfId="0" applyNumberFormat="1" applyFont="1" applyFill="1" applyBorder="1" applyAlignment="1">
      <alignment vertical="center" wrapText="1"/>
    </xf>
    <xf numFmtId="189" fontId="20" fillId="0" borderId="25" xfId="0" applyNumberFormat="1" applyFont="1" applyBorder="1" applyAlignment="1">
      <alignment vertical="center" wrapText="1"/>
    </xf>
    <xf numFmtId="0" fontId="20" fillId="0" borderId="25" xfId="0" applyFont="1" applyBorder="1" applyAlignment="1">
      <alignment vertical="center" wrapText="1"/>
    </xf>
    <xf numFmtId="41" fontId="20" fillId="0" borderId="25" xfId="0" applyNumberFormat="1" applyFont="1" applyBorder="1" applyAlignment="1">
      <alignment vertical="center" wrapText="1"/>
    </xf>
    <xf numFmtId="0" fontId="20" fillId="0" borderId="9" xfId="0" applyFont="1" applyBorder="1" applyAlignment="1">
      <alignment vertical="center" wrapText="1"/>
    </xf>
    <xf numFmtId="189" fontId="20" fillId="0" borderId="14" xfId="0" applyNumberFormat="1" applyFont="1" applyBorder="1" applyAlignment="1">
      <alignment vertical="center" wrapText="1"/>
    </xf>
    <xf numFmtId="0" fontId="20" fillId="0" borderId="14" xfId="0" applyFont="1" applyBorder="1" applyAlignment="1">
      <alignment vertical="center" wrapText="1"/>
    </xf>
    <xf numFmtId="41" fontId="20" fillId="0" borderId="14" xfId="0" applyNumberFormat="1" applyFont="1" applyBorder="1" applyAlignment="1">
      <alignment vertical="center" wrapText="1"/>
    </xf>
    <xf numFmtId="187" fontId="54" fillId="0" borderId="15" xfId="0" applyNumberFormat="1" applyFont="1" applyBorder="1"/>
    <xf numFmtId="187" fontId="54" fillId="4" borderId="15" xfId="0" applyNumberFormat="1" applyFont="1" applyFill="1" applyBorder="1"/>
    <xf numFmtId="0" fontId="54" fillId="0" borderId="15" xfId="0" applyFont="1" applyBorder="1" applyAlignment="1">
      <alignment wrapText="1"/>
    </xf>
    <xf numFmtId="0" fontId="54" fillId="0" borderId="15" xfId="0" applyFont="1" applyBorder="1"/>
    <xf numFmtId="0" fontId="54" fillId="0" borderId="14" xfId="0" applyFont="1" applyBorder="1"/>
    <xf numFmtId="0" fontId="18" fillId="0" borderId="1" xfId="0" applyFont="1" applyFill="1" applyBorder="1" applyAlignment="1">
      <alignment horizontal="center" vertical="center" wrapText="1"/>
    </xf>
    <xf numFmtId="187" fontId="55" fillId="0" borderId="1" xfId="0" applyNumberFormat="1" applyFont="1" applyBorder="1" applyAlignment="1">
      <alignment horizontal="center"/>
    </xf>
    <xf numFmtId="187" fontId="55" fillId="4" borderId="1" xfId="0" applyNumberFormat="1" applyFont="1" applyFill="1" applyBorder="1" applyAlignment="1">
      <alignment horizontal="center"/>
    </xf>
    <xf numFmtId="190" fontId="20" fillId="0" borderId="0" xfId="0" applyNumberFormat="1" applyFont="1" applyFill="1" applyBorder="1" applyAlignment="1">
      <alignment horizontal="center" vertical="center"/>
    </xf>
    <xf numFmtId="17" fontId="20" fillId="0" borderId="0" xfId="0" applyNumberFormat="1" applyFont="1" applyFill="1" applyBorder="1" applyAlignment="1">
      <alignment horizontal="center" vertical="center" wrapText="1"/>
    </xf>
    <xf numFmtId="0" fontId="8" fillId="0" borderId="0" xfId="0" applyFont="1" applyAlignment="1">
      <alignment horizontal="center"/>
    </xf>
    <xf numFmtId="0" fontId="8" fillId="0" borderId="1" xfId="0" applyFont="1" applyBorder="1" applyAlignment="1">
      <alignment horizontal="center" vertical="center" wrapText="1"/>
    </xf>
    <xf numFmtId="187" fontId="8" fillId="0" borderId="1" xfId="0" applyNumberFormat="1" applyFont="1" applyBorder="1" applyAlignment="1">
      <alignment horizontal="center" vertical="center"/>
    </xf>
    <xf numFmtId="0" fontId="8" fillId="0" borderId="1" xfId="0" applyFont="1" applyBorder="1" applyAlignment="1">
      <alignment horizontal="center" vertical="center"/>
    </xf>
    <xf numFmtId="189" fontId="8" fillId="0" borderId="1" xfId="0" applyNumberFormat="1" applyFont="1" applyBorder="1" applyAlignment="1">
      <alignment horizontal="center" vertical="center"/>
    </xf>
    <xf numFmtId="0" fontId="8" fillId="0" borderId="9" xfId="0" applyFont="1" applyBorder="1" applyAlignment="1">
      <alignment horizontal="center" vertical="center" wrapText="1"/>
    </xf>
    <xf numFmtId="187" fontId="8" fillId="0" borderId="9" xfId="0" applyNumberFormat="1" applyFont="1" applyBorder="1" applyAlignment="1">
      <alignment horizontal="center" vertical="center"/>
    </xf>
    <xf numFmtId="187" fontId="8" fillId="0" borderId="14" xfId="0" applyNumberFormat="1" applyFont="1" applyBorder="1" applyAlignment="1">
      <alignment horizontal="center" vertical="center"/>
    </xf>
    <xf numFmtId="0" fontId="8" fillId="0" borderId="9" xfId="0" applyFont="1" applyBorder="1" applyAlignment="1">
      <alignment horizontal="center"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189" fontId="8" fillId="0" borderId="14" xfId="0" applyNumberFormat="1" applyFont="1" applyFill="1" applyBorder="1" applyAlignment="1">
      <alignment horizontal="center"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4" xfId="0" applyFont="1" applyFill="1" applyBorder="1" applyAlignment="1">
      <alignment horizontal="center" vertical="center"/>
    </xf>
    <xf numFmtId="0" fontId="20" fillId="0" borderId="1" xfId="0" applyFont="1" applyFill="1" applyBorder="1" applyAlignment="1">
      <alignment horizontal="center" vertical="center"/>
    </xf>
    <xf numFmtId="190" fontId="20" fillId="0" borderId="1" xfId="0" applyNumberFormat="1" applyFont="1" applyFill="1" applyBorder="1" applyAlignment="1">
      <alignment horizontal="center" vertical="center"/>
    </xf>
    <xf numFmtId="0" fontId="20" fillId="0" borderId="9" xfId="0" applyFont="1" applyFill="1" applyBorder="1" applyAlignment="1">
      <alignment horizontal="center" vertical="center"/>
    </xf>
    <xf numFmtId="190" fontId="20" fillId="0" borderId="9" xfId="0" applyNumberFormat="1" applyFont="1" applyFill="1" applyBorder="1" applyAlignment="1">
      <alignment horizontal="center" vertical="center"/>
    </xf>
    <xf numFmtId="190" fontId="20" fillId="0" borderId="14" xfId="0" applyNumberFormat="1" applyFont="1" applyFill="1" applyBorder="1" applyAlignment="1">
      <alignment horizontal="center" vertical="center"/>
    </xf>
    <xf numFmtId="187" fontId="20" fillId="0" borderId="9" xfId="1" applyNumberFormat="1" applyFont="1" applyFill="1" applyBorder="1" applyAlignment="1">
      <alignment horizontal="center" vertical="center" wrapText="1"/>
    </xf>
    <xf numFmtId="187" fontId="20" fillId="0" borderId="14" xfId="1"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190" fontId="20"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6" fillId="0" borderId="0" xfId="0" applyFont="1" applyFill="1" applyAlignment="1">
      <alignment horizontal="center" vertical="center"/>
    </xf>
    <xf numFmtId="17" fontId="5" fillId="14" borderId="1" xfId="0" applyNumberFormat="1" applyFont="1" applyFill="1" applyBorder="1" applyAlignment="1">
      <alignment horizontal="center" vertical="center"/>
    </xf>
    <xf numFmtId="0" fontId="1" fillId="14" borderId="0" xfId="0" applyFont="1" applyFill="1"/>
    <xf numFmtId="0" fontId="3" fillId="29" borderId="1" xfId="0" applyFont="1" applyFill="1" applyBorder="1" applyAlignment="1">
      <alignment horizontal="center" vertical="top"/>
    </xf>
    <xf numFmtId="17" fontId="6" fillId="0" borderId="3"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5" fillId="9"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0" fontId="1" fillId="0" borderId="1" xfId="0" applyFont="1" applyBorder="1" applyAlignment="1">
      <alignment horizontal="center"/>
    </xf>
    <xf numFmtId="0" fontId="1"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5" fillId="3"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87" fontId="1" fillId="0" borderId="7" xfId="1" applyNumberFormat="1" applyFont="1" applyFill="1" applyBorder="1" applyAlignment="1">
      <alignment horizontal="center" vertical="center"/>
    </xf>
    <xf numFmtId="0" fontId="6" fillId="0" borderId="7" xfId="0" applyFont="1" applyFill="1" applyBorder="1" applyAlignment="1">
      <alignment horizontal="center" vertical="center"/>
    </xf>
    <xf numFmtId="1" fontId="3" fillId="0" borderId="8" xfId="0" applyNumberFormat="1" applyFont="1" applyFill="1" applyBorder="1" applyAlignment="1">
      <alignment horizontal="center" vertical="center"/>
    </xf>
    <xf numFmtId="0" fontId="1" fillId="0" borderId="1" xfId="0" applyFont="1" applyBorder="1"/>
    <xf numFmtId="0" fontId="1" fillId="13" borderId="1" xfId="1" applyNumberFormat="1" applyFont="1" applyFill="1" applyBorder="1" applyAlignment="1">
      <alignment horizontal="center" vertical="center"/>
    </xf>
    <xf numFmtId="0" fontId="1" fillId="3" borderId="1" xfId="0" applyFont="1" applyFill="1" applyBorder="1" applyAlignment="1">
      <alignment horizontal="center" vertical="center"/>
    </xf>
    <xf numFmtId="187" fontId="1" fillId="0" borderId="1" xfId="1" applyNumberFormat="1" applyFont="1" applyBorder="1" applyAlignment="1">
      <alignment horizontal="center" vertical="center"/>
    </xf>
    <xf numFmtId="0" fontId="1" fillId="5"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7" xfId="1" applyNumberFormat="1" applyFont="1" applyFill="1" applyBorder="1" applyAlignment="1">
      <alignment horizontal="center" vertical="center"/>
    </xf>
    <xf numFmtId="0" fontId="1" fillId="15" borderId="1" xfId="0" applyFont="1" applyFill="1" applyBorder="1" applyAlignment="1">
      <alignment horizontal="center" vertical="center"/>
    </xf>
    <xf numFmtId="0" fontId="3" fillId="6" borderId="1" xfId="0" applyFont="1" applyFill="1" applyBorder="1" applyAlignment="1">
      <alignment horizontal="center" vertical="center"/>
    </xf>
    <xf numFmtId="0" fontId="1" fillId="6" borderId="1" xfId="0" applyFont="1" applyFill="1" applyBorder="1" applyAlignment="1">
      <alignment horizontal="center" vertical="center"/>
    </xf>
    <xf numFmtId="0" fontId="3" fillId="12" borderId="1" xfId="0" applyFont="1" applyFill="1" applyBorder="1" applyAlignment="1">
      <alignment horizontal="center" vertical="center"/>
    </xf>
    <xf numFmtId="187" fontId="6" fillId="0" borderId="7" xfId="1" applyNumberFormat="1" applyFont="1" applyFill="1" applyBorder="1" applyAlignment="1">
      <alignment horizontal="center" vertical="center"/>
    </xf>
    <xf numFmtId="187" fontId="3" fillId="4" borderId="1" xfId="1" applyNumberFormat="1" applyFont="1" applyFill="1" applyBorder="1" applyAlignment="1">
      <alignment horizontal="center" vertical="center"/>
    </xf>
    <xf numFmtId="187" fontId="1" fillId="3" borderId="1" xfId="1" applyNumberFormat="1" applyFont="1" applyFill="1" applyBorder="1" applyAlignment="1">
      <alignment vertical="center"/>
    </xf>
    <xf numFmtId="0" fontId="1" fillId="7" borderId="1" xfId="0" applyFont="1" applyFill="1" applyBorder="1" applyAlignment="1">
      <alignment horizontal="center" vertical="center"/>
    </xf>
    <xf numFmtId="187" fontId="1" fillId="7" borderId="1" xfId="1" applyNumberFormat="1" applyFont="1" applyFill="1" applyBorder="1" applyAlignment="1">
      <alignment horizontal="center" vertical="center"/>
    </xf>
    <xf numFmtId="187" fontId="1" fillId="3" borderId="1" xfId="1" applyNumberFormat="1" applyFont="1" applyFill="1" applyBorder="1" applyAlignment="1">
      <alignment horizontal="center" vertical="center"/>
    </xf>
    <xf numFmtId="0" fontId="3" fillId="8" borderId="1" xfId="0" applyFont="1" applyFill="1" applyBorder="1" applyAlignment="1">
      <alignment horizontal="center" vertical="center"/>
    </xf>
    <xf numFmtId="17" fontId="1" fillId="0" borderId="0" xfId="0" applyNumberFormat="1" applyFont="1" applyFill="1" applyAlignment="1">
      <alignment horizontal="center" vertical="center"/>
    </xf>
    <xf numFmtId="17"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0" fontId="1" fillId="13" borderId="1" xfId="0" applyFont="1" applyFill="1"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xf>
    <xf numFmtId="0" fontId="1" fillId="0" borderId="1" xfId="0" applyFont="1" applyFill="1" applyBorder="1" applyAlignment="1">
      <alignment vertical="top" wrapText="1"/>
    </xf>
    <xf numFmtId="0" fontId="1" fillId="0" borderId="0" xfId="0" applyFont="1" applyBorder="1"/>
    <xf numFmtId="0" fontId="5" fillId="7" borderId="1"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0" xfId="0" applyFont="1"/>
    <xf numFmtId="0" fontId="6" fillId="0" borderId="1" xfId="0" applyFont="1" applyBorder="1" applyAlignment="1">
      <alignment horizontal="center"/>
    </xf>
    <xf numFmtId="0" fontId="1" fillId="0" borderId="5" xfId="0" applyFont="1" applyFill="1" applyBorder="1" applyAlignment="1">
      <alignment horizontal="center" vertical="center"/>
    </xf>
    <xf numFmtId="0" fontId="3" fillId="30" borderId="0" xfId="0" applyFont="1" applyFill="1"/>
    <xf numFmtId="0" fontId="1" fillId="10" borderId="3" xfId="0" applyFont="1" applyFill="1" applyBorder="1" applyAlignment="1">
      <alignment horizontal="center" vertical="center"/>
    </xf>
    <xf numFmtId="0" fontId="6" fillId="0" borderId="0" xfId="0" applyFont="1" applyFill="1"/>
    <xf numFmtId="0" fontId="0" fillId="0" borderId="1" xfId="0" applyNumberFormat="1" applyBorder="1" applyAlignment="1">
      <alignment horizontal="center"/>
    </xf>
    <xf numFmtId="0" fontId="1" fillId="13" borderId="0" xfId="0" applyFont="1" applyFill="1" applyAlignment="1">
      <alignment horizontal="center" vertical="center"/>
    </xf>
    <xf numFmtId="0" fontId="6" fillId="0" borderId="0" xfId="0" applyFont="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57" fillId="0" borderId="0" xfId="0" applyFont="1"/>
    <xf numFmtId="187" fontId="49" fillId="4" borderId="1" xfId="0" applyNumberFormat="1" applyFont="1" applyFill="1" applyBorder="1" applyAlignment="1">
      <alignment horizontal="center" vertical="center" wrapText="1"/>
    </xf>
    <xf numFmtId="187" fontId="49" fillId="4" borderId="1" xfId="0" applyNumberFormat="1" applyFont="1" applyFill="1" applyBorder="1" applyAlignment="1">
      <alignment horizontal="center" wrapText="1"/>
    </xf>
    <xf numFmtId="0" fontId="49" fillId="4" borderId="1" xfId="0" applyFont="1" applyFill="1" applyBorder="1" applyAlignment="1">
      <alignment horizontal="center" vertical="center" wrapText="1"/>
    </xf>
    <xf numFmtId="187" fontId="8" fillId="4" borderId="14" xfId="0" applyNumberFormat="1" applyFont="1" applyFill="1" applyBorder="1" applyAlignment="1">
      <alignment horizontal="center" vertical="center" wrapText="1"/>
    </xf>
    <xf numFmtId="0" fontId="58" fillId="0" borderId="0" xfId="0" applyFont="1" applyAlignment="1">
      <alignment vertical="center"/>
    </xf>
    <xf numFmtId="195" fontId="8" fillId="0" borderId="0" xfId="0" applyNumberFormat="1" applyFont="1" applyAlignment="1">
      <alignment horizontal="center" vertical="center"/>
    </xf>
    <xf numFmtId="0" fontId="20" fillId="0" borderId="25" xfId="0" applyFont="1" applyBorder="1" applyAlignment="1">
      <alignment horizontal="center" vertical="center"/>
    </xf>
    <xf numFmtId="0" fontId="20" fillId="0" borderId="0" xfId="0" applyFont="1" applyAlignment="1">
      <alignment horizontal="center" vertical="center"/>
    </xf>
    <xf numFmtId="0" fontId="20" fillId="25" borderId="0" xfId="0" applyFont="1" applyFill="1" applyAlignment="1">
      <alignment horizontal="center" vertical="center"/>
    </xf>
    <xf numFmtId="0" fontId="20" fillId="25" borderId="37" xfId="0" applyFont="1" applyFill="1" applyBorder="1" applyAlignment="1">
      <alignment horizontal="center" vertical="center"/>
    </xf>
    <xf numFmtId="0" fontId="20" fillId="0" borderId="9"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9" xfId="0" applyFont="1" applyBorder="1" applyAlignment="1">
      <alignment horizontal="center" vertical="center"/>
    </xf>
    <xf numFmtId="187" fontId="8" fillId="4" borderId="9" xfId="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195" fontId="20" fillId="0" borderId="0" xfId="0" applyNumberFormat="1" applyFont="1" applyFill="1" applyBorder="1" applyAlignment="1">
      <alignment horizontal="center" vertical="center" wrapText="1"/>
    </xf>
    <xf numFmtId="0" fontId="20" fillId="0" borderId="26" xfId="0" applyFont="1" applyBorder="1" applyAlignment="1">
      <alignment horizontal="center" vertical="center"/>
    </xf>
    <xf numFmtId="0" fontId="20" fillId="25" borderId="33" xfId="0" applyFont="1" applyFill="1" applyBorder="1" applyAlignment="1">
      <alignment horizontal="center" vertical="center"/>
    </xf>
    <xf numFmtId="0" fontId="20" fillId="0" borderId="39" xfId="0" applyFont="1" applyBorder="1" applyAlignment="1">
      <alignment horizontal="center" vertical="center"/>
    </xf>
    <xf numFmtId="41" fontId="20" fillId="0" borderId="26" xfId="0" applyNumberFormat="1" applyFont="1" applyFill="1" applyBorder="1" applyAlignment="1">
      <alignment horizontal="center" vertical="center" wrapText="1"/>
    </xf>
    <xf numFmtId="0" fontId="20" fillId="0" borderId="18" xfId="0" applyFont="1" applyBorder="1" applyAlignment="1">
      <alignment horizontal="center" vertical="center" wrapText="1"/>
    </xf>
    <xf numFmtId="0" fontId="20" fillId="0" borderId="18" xfId="0" applyFont="1" applyBorder="1" applyAlignment="1">
      <alignment horizontal="center" vertical="center"/>
    </xf>
    <xf numFmtId="187" fontId="20" fillId="0" borderId="1" xfId="0" applyNumberFormat="1" applyFont="1" applyFill="1" applyBorder="1" applyAlignment="1">
      <alignment horizontal="center" vertical="center" wrapText="1"/>
    </xf>
    <xf numFmtId="187" fontId="8" fillId="4" borderId="1" xfId="0" applyNumberFormat="1" applyFont="1" applyFill="1" applyBorder="1" applyAlignment="1">
      <alignment horizontal="center" vertical="center" wrapText="1"/>
    </xf>
    <xf numFmtId="0" fontId="8" fillId="0" borderId="1" xfId="0" applyNumberFormat="1" applyFont="1" applyBorder="1" applyAlignment="1">
      <alignment vertical="center" wrapText="1"/>
    </xf>
    <xf numFmtId="0" fontId="8" fillId="0" borderId="0" xfId="0" applyFont="1" applyAlignment="1">
      <alignment vertical="center" wrapText="1"/>
    </xf>
    <xf numFmtId="0" fontId="57" fillId="0" borderId="0" xfId="0" applyFont="1" applyAlignment="1">
      <alignment vertical="center"/>
    </xf>
    <xf numFmtId="0" fontId="20" fillId="25" borderId="9" xfId="0" applyNumberFormat="1" applyFont="1" applyFill="1" applyBorder="1" applyAlignment="1">
      <alignment horizontal="center" vertical="center" wrapText="1"/>
    </xf>
    <xf numFmtId="0" fontId="8" fillId="25" borderId="9" xfId="0" applyFont="1" applyFill="1" applyBorder="1" applyAlignment="1">
      <alignment horizontal="center" vertical="center" wrapText="1"/>
    </xf>
    <xf numFmtId="41" fontId="20" fillId="0" borderId="9" xfId="0" applyNumberFormat="1" applyFont="1" applyFill="1" applyBorder="1" applyAlignment="1">
      <alignment horizontal="left" vertical="center" wrapText="1"/>
    </xf>
    <xf numFmtId="0" fontId="8" fillId="0" borderId="31" xfId="0" applyFont="1" applyFill="1" applyBorder="1" applyAlignment="1">
      <alignment horizontal="center" vertical="center" wrapText="1"/>
    </xf>
    <xf numFmtId="0" fontId="8" fillId="0" borderId="31" xfId="0" applyFont="1" applyFill="1" applyBorder="1" applyAlignment="1">
      <alignment horizontal="center" vertical="center"/>
    </xf>
    <xf numFmtId="0" fontId="20" fillId="0" borderId="31" xfId="0" applyFont="1" applyFill="1" applyBorder="1" applyAlignment="1">
      <alignment horizontal="center" vertical="center" wrapText="1"/>
    </xf>
    <xf numFmtId="41" fontId="20" fillId="0" borderId="31" xfId="0" applyNumberFormat="1" applyFont="1" applyFill="1" applyBorder="1" applyAlignment="1">
      <alignment horizontal="left" vertical="center"/>
    </xf>
    <xf numFmtId="41" fontId="20" fillId="0" borderId="31" xfId="0" applyNumberFormat="1" applyFont="1" applyFill="1" applyBorder="1" applyAlignment="1">
      <alignment horizontal="center" vertical="center" wrapText="1"/>
    </xf>
    <xf numFmtId="41" fontId="8" fillId="0" borderId="31" xfId="0" applyNumberFormat="1" applyFont="1" applyFill="1" applyBorder="1" applyAlignment="1">
      <alignment horizontal="center" vertical="center" wrapText="1"/>
    </xf>
    <xf numFmtId="187" fontId="8" fillId="0" borderId="31" xfId="0" applyNumberFormat="1" applyFont="1" applyFill="1" applyBorder="1" applyAlignment="1">
      <alignment horizontal="center" vertical="center"/>
    </xf>
    <xf numFmtId="187" fontId="8" fillId="4" borderId="31" xfId="0" applyNumberFormat="1" applyFont="1" applyFill="1" applyBorder="1" applyAlignment="1">
      <alignment horizontal="center" vertical="center" wrapText="1"/>
    </xf>
    <xf numFmtId="187" fontId="8" fillId="0" borderId="31" xfId="1" applyNumberFormat="1" applyFont="1" applyFill="1" applyBorder="1" applyAlignment="1">
      <alignment horizontal="center" vertical="center" wrapText="1"/>
    </xf>
    <xf numFmtId="0" fontId="8" fillId="0" borderId="31" xfId="0" applyNumberFormat="1" applyFont="1" applyBorder="1" applyAlignment="1">
      <alignment vertical="center" wrapText="1"/>
    </xf>
    <xf numFmtId="0" fontId="8" fillId="25" borderId="14" xfId="0" applyFont="1" applyFill="1" applyBorder="1"/>
    <xf numFmtId="0" fontId="8" fillId="0" borderId="14" xfId="0" applyNumberFormat="1" applyFont="1" applyBorder="1" applyAlignment="1">
      <alignment vertical="center" wrapText="1"/>
    </xf>
    <xf numFmtId="0" fontId="8" fillId="25" borderId="25" xfId="0" applyFont="1" applyFill="1" applyBorder="1"/>
    <xf numFmtId="41" fontId="19" fillId="0" borderId="25" xfId="0" applyNumberFormat="1" applyFont="1" applyFill="1" applyBorder="1" applyAlignment="1">
      <alignment horizontal="left" vertical="center"/>
    </xf>
    <xf numFmtId="41" fontId="19" fillId="0" borderId="25" xfId="0" applyNumberFormat="1" applyFont="1" applyFill="1" applyBorder="1" applyAlignment="1">
      <alignment horizontal="center" vertical="center"/>
    </xf>
    <xf numFmtId="41" fontId="19" fillId="0" borderId="25" xfId="0" applyNumberFormat="1"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0" xfId="0" applyFont="1" applyFill="1" applyBorder="1" applyAlignment="1">
      <alignment horizontal="center" vertical="center"/>
    </xf>
    <xf numFmtId="0" fontId="20" fillId="0" borderId="40" xfId="0" applyFont="1" applyFill="1" applyBorder="1" applyAlignment="1">
      <alignment horizontal="center" vertical="center" wrapText="1"/>
    </xf>
    <xf numFmtId="0" fontId="8" fillId="25" borderId="5" xfId="0" applyFont="1" applyFill="1" applyBorder="1"/>
    <xf numFmtId="0" fontId="8" fillId="25" borderId="5" xfId="0" applyFont="1" applyFill="1" applyBorder="1" applyAlignment="1">
      <alignment horizontal="center" vertical="center" wrapText="1"/>
    </xf>
    <xf numFmtId="41" fontId="20" fillId="0" borderId="5" xfId="0" applyNumberFormat="1" applyFont="1" applyFill="1" applyBorder="1" applyAlignment="1">
      <alignment horizontal="left" vertical="center"/>
    </xf>
    <xf numFmtId="187" fontId="8" fillId="0" borderId="5" xfId="0" applyNumberFormat="1" applyFont="1" applyFill="1" applyBorder="1" applyAlignment="1">
      <alignment horizontal="center" vertical="center"/>
    </xf>
    <xf numFmtId="187" fontId="8" fillId="4" borderId="5"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top" wrapText="1"/>
    </xf>
    <xf numFmtId="0" fontId="19" fillId="0" borderId="0" xfId="0" applyFont="1" applyAlignment="1">
      <alignment vertical="center" wrapText="1"/>
    </xf>
    <xf numFmtId="0" fontId="8" fillId="0" borderId="1" xfId="0" applyNumberFormat="1" applyFont="1" applyBorder="1" applyAlignment="1">
      <alignment horizontal="left" vertical="top" wrapText="1"/>
    </xf>
    <xf numFmtId="0" fontId="8" fillId="25" borderId="1" xfId="0" applyFont="1" applyFill="1" applyBorder="1"/>
    <xf numFmtId="41" fontId="19" fillId="0" borderId="1" xfId="0" applyNumberFormat="1" applyFont="1" applyBorder="1"/>
    <xf numFmtId="187" fontId="8" fillId="4" borderId="1" xfId="0" applyNumberFormat="1" applyFont="1" applyFill="1" applyBorder="1" applyAlignment="1">
      <alignment vertical="center" wrapText="1"/>
    </xf>
    <xf numFmtId="0" fontId="8" fillId="25" borderId="0" xfId="0" applyFont="1" applyFill="1"/>
    <xf numFmtId="0" fontId="8" fillId="0" borderId="9" xfId="0" applyFont="1" applyBorder="1" applyAlignment="1">
      <alignment vertical="center" wrapText="1"/>
    </xf>
    <xf numFmtId="0" fontId="8" fillId="28" borderId="9" xfId="0" applyFont="1" applyFill="1" applyBorder="1" applyAlignment="1">
      <alignment vertical="center" wrapText="1"/>
    </xf>
    <xf numFmtId="0" fontId="20" fillId="28" borderId="1" xfId="0" applyFont="1" applyFill="1" applyBorder="1" applyAlignment="1">
      <alignment vertical="top" wrapText="1"/>
    </xf>
    <xf numFmtId="41" fontId="20" fillId="0" borderId="1" xfId="0" applyNumberFormat="1" applyFont="1" applyBorder="1" applyAlignment="1">
      <alignment vertical="center"/>
    </xf>
    <xf numFmtId="187" fontId="8" fillId="0" borderId="1" xfId="0" applyNumberFormat="1" applyFont="1" applyFill="1" applyBorder="1" applyAlignment="1">
      <alignment vertical="center"/>
    </xf>
    <xf numFmtId="0" fontId="20" fillId="28" borderId="1" xfId="0" applyFont="1" applyFill="1" applyBorder="1" applyAlignment="1">
      <alignment horizontal="left" vertical="center" wrapText="1"/>
    </xf>
    <xf numFmtId="0" fontId="20" fillId="25" borderId="1" xfId="0" applyFont="1" applyFill="1" applyBorder="1" applyAlignment="1">
      <alignment horizontal="center" vertical="center"/>
    </xf>
    <xf numFmtId="187" fontId="20" fillId="4" borderId="1" xfId="0" applyNumberFormat="1" applyFont="1" applyFill="1" applyBorder="1" applyAlignment="1">
      <alignment horizontal="center" vertical="center" wrapText="1"/>
    </xf>
    <xf numFmtId="0" fontId="8" fillId="28" borderId="1" xfId="0" applyNumberFormat="1" applyFont="1" applyFill="1" applyBorder="1" applyAlignment="1">
      <alignment horizontal="left" vertical="center" wrapText="1"/>
    </xf>
    <xf numFmtId="0" fontId="19" fillId="0"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xf numFmtId="0" fontId="8" fillId="25" borderId="1" xfId="0" applyFont="1" applyFill="1" applyBorder="1" applyAlignment="1">
      <alignment horizontal="center" vertical="center"/>
    </xf>
    <xf numFmtId="0" fontId="20" fillId="28" borderId="1" xfId="0" applyNumberFormat="1" applyFont="1" applyFill="1" applyBorder="1" applyAlignment="1">
      <alignment horizontal="left" vertical="center" wrapText="1"/>
    </xf>
    <xf numFmtId="0" fontId="57" fillId="17" borderId="0" xfId="0" applyFont="1" applyFill="1"/>
    <xf numFmtId="0" fontId="20" fillId="28" borderId="1" xfId="0" applyFont="1" applyFill="1" applyBorder="1" applyAlignment="1">
      <alignment horizontal="center" vertical="center" wrapText="1"/>
    </xf>
    <xf numFmtId="0" fontId="20" fillId="28" borderId="9" xfId="0" applyNumberFormat="1" applyFont="1" applyFill="1" applyBorder="1" applyAlignment="1">
      <alignment horizontal="left" vertical="center" wrapText="1"/>
    </xf>
    <xf numFmtId="189" fontId="20" fillId="0" borderId="9" xfId="0" applyNumberFormat="1" applyFont="1" applyBorder="1" applyAlignment="1">
      <alignment horizontal="center" vertical="center" wrapText="1"/>
    </xf>
    <xf numFmtId="41" fontId="19" fillId="0" borderId="9" xfId="0" applyNumberFormat="1" applyFont="1" applyBorder="1"/>
    <xf numFmtId="41" fontId="20" fillId="0" borderId="9" xfId="0" applyNumberFormat="1" applyFont="1" applyBorder="1" applyAlignment="1">
      <alignment horizontal="center" vertical="center" wrapText="1"/>
    </xf>
    <xf numFmtId="187" fontId="19" fillId="4" borderId="9" xfId="0" applyNumberFormat="1" applyFont="1" applyFill="1" applyBorder="1" applyAlignment="1">
      <alignment horizontal="center" vertical="center" wrapText="1"/>
    </xf>
    <xf numFmtId="0" fontId="8" fillId="0" borderId="1" xfId="0" applyFont="1" applyBorder="1"/>
    <xf numFmtId="0" fontId="19" fillId="0" borderId="1" xfId="0" applyNumberFormat="1" applyFont="1" applyBorder="1" applyAlignment="1">
      <alignment horizontal="center" vertical="center" wrapText="1"/>
    </xf>
    <xf numFmtId="0" fontId="60" fillId="0" borderId="1" xfId="0" applyFont="1" applyBorder="1"/>
    <xf numFmtId="0" fontId="8" fillId="0" borderId="0" xfId="0" applyFont="1" applyBorder="1"/>
    <xf numFmtId="0" fontId="33" fillId="0" borderId="8" xfId="0" applyFont="1" applyBorder="1" applyAlignment="1">
      <alignment horizontal="center" vertical="center" wrapText="1"/>
    </xf>
    <xf numFmtId="187" fontId="20" fillId="4" borderId="9" xfId="0" applyNumberFormat="1"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Fill="1" applyBorder="1" applyAlignment="1">
      <alignment horizontal="center" vertical="center" wrapText="1"/>
    </xf>
    <xf numFmtId="0" fontId="61" fillId="0" borderId="8" xfId="0" applyFont="1" applyFill="1" applyBorder="1" applyAlignment="1">
      <alignment vertical="top" wrapText="1"/>
    </xf>
    <xf numFmtId="0" fontId="33" fillId="0" borderId="40" xfId="0" applyFont="1" applyBorder="1" applyAlignment="1">
      <alignment horizontal="center" vertical="center" wrapText="1"/>
    </xf>
    <xf numFmtId="0" fontId="20" fillId="0" borderId="40" xfId="0" applyFont="1" applyBorder="1" applyAlignment="1">
      <alignment horizontal="center" vertical="center" wrapText="1"/>
    </xf>
    <xf numFmtId="0" fontId="8" fillId="0" borderId="41" xfId="0" applyFont="1" applyFill="1" applyBorder="1" applyAlignment="1">
      <alignment horizontal="center" vertical="center" wrapText="1"/>
    </xf>
    <xf numFmtId="0" fontId="8" fillId="0" borderId="41" xfId="0" applyFont="1" applyBorder="1" applyAlignment="1">
      <alignment horizontal="center" vertical="center" wrapText="1"/>
    </xf>
    <xf numFmtId="0" fontId="20" fillId="0" borderId="41" xfId="0" applyFont="1" applyFill="1" applyBorder="1" applyAlignment="1">
      <alignment horizontal="center" vertical="center" wrapText="1"/>
    </xf>
    <xf numFmtId="0" fontId="20" fillId="0" borderId="22" xfId="0" applyFont="1" applyFill="1" applyBorder="1" applyAlignment="1">
      <alignment horizontal="center" vertical="center" wrapText="1"/>
    </xf>
    <xf numFmtId="41" fontId="20" fillId="0" borderId="5"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0" xfId="0" applyFont="1" applyBorder="1" applyAlignment="1">
      <alignment horizontal="center" vertical="center" wrapText="1"/>
    </xf>
    <xf numFmtId="187" fontId="8" fillId="0" borderId="23" xfId="0" applyNumberFormat="1" applyFont="1" applyBorder="1" applyAlignment="1">
      <alignment horizontal="center" vertical="center"/>
    </xf>
    <xf numFmtId="187" fontId="8" fillId="0" borderId="15" xfId="0" applyNumberFormat="1" applyFont="1" applyBorder="1" applyAlignment="1">
      <alignment horizontal="center" vertical="center"/>
    </xf>
    <xf numFmtId="187" fontId="19" fillId="4" borderId="15" xfId="0" applyNumberFormat="1" applyFont="1" applyFill="1" applyBorder="1" applyAlignment="1">
      <alignment horizontal="center" vertical="center" wrapText="1"/>
    </xf>
    <xf numFmtId="187" fontId="19" fillId="4" borderId="14" xfId="0" applyNumberFormat="1" applyFont="1" applyFill="1" applyBorder="1" applyAlignment="1">
      <alignment horizontal="center" vertical="center" wrapText="1"/>
    </xf>
    <xf numFmtId="0" fontId="60" fillId="0" borderId="18" xfId="0" applyFont="1" applyBorder="1" applyAlignment="1">
      <alignment wrapText="1"/>
    </xf>
    <xf numFmtId="0" fontId="60" fillId="0" borderId="18" xfId="0" applyFont="1" applyBorder="1"/>
    <xf numFmtId="0" fontId="60" fillId="0" borderId="0" xfId="0" applyFont="1"/>
    <xf numFmtId="0" fontId="8" fillId="2" borderId="1" xfId="0" applyFont="1" applyFill="1" applyBorder="1" applyAlignment="1">
      <alignment horizontal="center" vertical="center" wrapText="1"/>
    </xf>
    <xf numFmtId="0" fontId="33" fillId="0" borderId="25" xfId="0" applyFont="1" applyBorder="1" applyAlignment="1">
      <alignment horizontal="center" vertical="center" wrapText="1"/>
    </xf>
    <xf numFmtId="187" fontId="8" fillId="0" borderId="22"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28" borderId="5" xfId="0" applyFont="1" applyFill="1" applyBorder="1" applyAlignment="1">
      <alignment horizontal="left" vertical="center" wrapText="1"/>
    </xf>
    <xf numFmtId="0" fontId="8" fillId="0" borderId="5" xfId="0" applyFont="1" applyBorder="1" applyAlignment="1">
      <alignment horizontal="center" vertical="center"/>
    </xf>
    <xf numFmtId="0" fontId="33" fillId="0" borderId="5" xfId="0" applyFont="1" applyBorder="1" applyAlignment="1">
      <alignment horizontal="center" vertical="center" wrapText="1"/>
    </xf>
    <xf numFmtId="187" fontId="8" fillId="0" borderId="10" xfId="0" applyNumberFormat="1" applyFont="1" applyBorder="1" applyAlignment="1">
      <alignment horizontal="center" vertical="center"/>
    </xf>
    <xf numFmtId="187" fontId="20" fillId="4" borderId="10" xfId="0" applyNumberFormat="1"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Fill="1" applyBorder="1" applyAlignment="1">
      <alignment horizontal="center" vertical="center" wrapText="1"/>
    </xf>
    <xf numFmtId="0" fontId="61" fillId="0" borderId="10" xfId="0" applyFont="1" applyFill="1" applyBorder="1" applyAlignment="1">
      <alignment vertical="top" wrapText="1"/>
    </xf>
    <xf numFmtId="0" fontId="8" fillId="0" borderId="10" xfId="0" applyFont="1" applyBorder="1"/>
    <xf numFmtId="0" fontId="8" fillId="0" borderId="5" xfId="0" applyFont="1" applyBorder="1"/>
    <xf numFmtId="0" fontId="46" fillId="2" borderId="0" xfId="0" applyFont="1" applyFill="1" applyAlignment="1">
      <alignment horizontal="center" vertical="center"/>
    </xf>
    <xf numFmtId="0" fontId="52" fillId="0" borderId="1" xfId="0" applyFont="1" applyBorder="1" applyAlignment="1">
      <alignment horizontal="center" vertical="center"/>
    </xf>
    <xf numFmtId="41" fontId="52" fillId="0" borderId="1" xfId="0" applyNumberFormat="1" applyFont="1" applyBorder="1" applyAlignment="1">
      <alignment horizontal="center" vertical="center"/>
    </xf>
    <xf numFmtId="0" fontId="60" fillId="0" borderId="1" xfId="0" applyFont="1" applyBorder="1" applyAlignment="1">
      <alignment horizontal="center" vertical="center"/>
    </xf>
    <xf numFmtId="189" fontId="51" fillId="0" borderId="0" xfId="0" applyNumberFormat="1" applyFont="1"/>
    <xf numFmtId="0" fontId="0" fillId="0" borderId="0" xfId="0" applyFont="1"/>
    <xf numFmtId="187" fontId="20" fillId="0" borderId="0" xfId="0" applyNumberFormat="1" applyFont="1" applyAlignment="1">
      <alignment horizontal="center" vertical="center"/>
    </xf>
    <xf numFmtId="0" fontId="19" fillId="0" borderId="0" xfId="0" applyFont="1" applyAlignment="1">
      <alignment horizontal="center" vertical="center" wrapText="1"/>
    </xf>
    <xf numFmtId="0" fontId="20" fillId="0" borderId="31" xfId="0" applyFont="1" applyFill="1" applyBorder="1" applyAlignment="1">
      <alignment horizontal="center" vertical="center"/>
    </xf>
    <xf numFmtId="190" fontId="20" fillId="0" borderId="31" xfId="0" applyNumberFormat="1" applyFont="1" applyFill="1" applyBorder="1" applyAlignment="1">
      <alignment horizontal="center" vertical="center"/>
    </xf>
    <xf numFmtId="189" fontId="8" fillId="0" borderId="31" xfId="0" applyNumberFormat="1" applyFont="1" applyFill="1" applyBorder="1" applyAlignment="1">
      <alignment horizontal="center" vertical="center"/>
    </xf>
    <xf numFmtId="189" fontId="8" fillId="0" borderId="1" xfId="0" applyNumberFormat="1" applyFont="1" applyFill="1" applyBorder="1" applyAlignment="1">
      <alignment horizontal="center" vertical="center" wrapText="1"/>
    </xf>
    <xf numFmtId="190" fontId="20" fillId="0" borderId="9" xfId="0" applyNumberFormat="1" applyFont="1" applyFill="1" applyBorder="1" applyAlignment="1">
      <alignment horizontal="center" vertical="center" wrapText="1"/>
    </xf>
    <xf numFmtId="189" fontId="8" fillId="0" borderId="9" xfId="0" applyNumberFormat="1" applyFont="1" applyFill="1" applyBorder="1" applyAlignment="1">
      <alignment horizontal="center" vertical="center" wrapText="1"/>
    </xf>
    <xf numFmtId="0" fontId="20" fillId="28" borderId="9" xfId="0" applyFont="1" applyFill="1" applyBorder="1" applyAlignment="1">
      <alignment horizontal="center" vertical="center" wrapText="1"/>
    </xf>
    <xf numFmtId="189" fontId="20" fillId="0" borderId="1" xfId="0" applyNumberFormat="1" applyFont="1" applyFill="1" applyBorder="1" applyAlignment="1">
      <alignment horizontal="center" vertical="center" wrapText="1"/>
    </xf>
    <xf numFmtId="0" fontId="20" fillId="0" borderId="43" xfId="0" applyFont="1" applyBorder="1" applyAlignment="1">
      <alignment horizontal="center" vertical="center" wrapText="1"/>
    </xf>
    <xf numFmtId="196" fontId="33" fillId="0" borderId="5" xfId="0" applyNumberFormat="1" applyFont="1" applyBorder="1" applyAlignment="1">
      <alignment horizontal="center" vertical="center" wrapText="1"/>
    </xf>
    <xf numFmtId="0" fontId="33" fillId="0" borderId="14" xfId="0" applyFont="1" applyBorder="1" applyAlignment="1">
      <alignment horizontal="center" vertical="center" wrapText="1"/>
    </xf>
    <xf numFmtId="189" fontId="20" fillId="0" borderId="40" xfId="0" applyNumberFormat="1" applyFont="1" applyBorder="1" applyAlignment="1">
      <alignment horizontal="center" vertical="center" wrapText="1"/>
    </xf>
    <xf numFmtId="196" fontId="33" fillId="0" borderId="1" xfId="0" applyNumberFormat="1" applyFont="1" applyBorder="1" applyAlignment="1">
      <alignment horizontal="center" vertical="center" wrapText="1"/>
    </xf>
    <xf numFmtId="196" fontId="33" fillId="0" borderId="9" xfId="0" applyNumberFormat="1" applyFont="1" applyBorder="1" applyAlignment="1">
      <alignment horizontal="center" vertical="center" wrapText="1"/>
    </xf>
    <xf numFmtId="189" fontId="20" fillId="0" borderId="5" xfId="0" applyNumberFormat="1" applyFont="1" applyBorder="1" applyAlignment="1">
      <alignment horizontal="center" vertical="center" wrapText="1"/>
    </xf>
    <xf numFmtId="0" fontId="0" fillId="0" borderId="0" xfId="0" applyFill="1"/>
    <xf numFmtId="189" fontId="0" fillId="0" borderId="0" xfId="0" applyNumberFormat="1" applyFill="1"/>
    <xf numFmtId="190" fontId="13" fillId="24" borderId="1" xfId="0" applyNumberFormat="1" applyFont="1" applyFill="1" applyBorder="1" applyAlignment="1">
      <alignment horizontal="center" vertical="top"/>
    </xf>
    <xf numFmtId="189" fontId="13" fillId="24" borderId="1" xfId="0" applyNumberFormat="1" applyFont="1" applyFill="1" applyBorder="1" applyAlignment="1">
      <alignment horizontal="center" vertical="top"/>
    </xf>
    <xf numFmtId="0" fontId="13" fillId="24" borderId="1" xfId="0" applyFont="1" applyFill="1" applyBorder="1" applyAlignment="1">
      <alignment horizontal="center" vertical="top" wrapText="1"/>
    </xf>
    <xf numFmtId="0" fontId="8" fillId="28" borderId="1" xfId="0" applyFont="1" applyFill="1" applyBorder="1" applyAlignment="1">
      <alignment horizontal="center" vertical="top" wrapText="1"/>
    </xf>
    <xf numFmtId="0" fontId="8" fillId="28" borderId="1" xfId="0" applyFont="1" applyFill="1" applyBorder="1" applyAlignment="1">
      <alignment horizontal="right" vertical="top" wrapText="1"/>
    </xf>
    <xf numFmtId="190" fontId="8" fillId="28" borderId="1" xfId="0" applyNumberFormat="1" applyFont="1" applyFill="1" applyBorder="1" applyAlignment="1">
      <alignment horizontal="center" vertical="top"/>
    </xf>
    <xf numFmtId="20" fontId="8" fillId="28" borderId="1" xfId="0" applyNumberFormat="1" applyFont="1" applyFill="1" applyBorder="1" applyAlignment="1">
      <alignment horizontal="center" vertical="top" wrapText="1"/>
    </xf>
    <xf numFmtId="0" fontId="19" fillId="28" borderId="1" xfId="0" applyFont="1" applyFill="1" applyBorder="1" applyAlignment="1">
      <alignment vertical="top" wrapText="1"/>
    </xf>
    <xf numFmtId="0" fontId="56" fillId="0" borderId="7" xfId="0" applyFont="1" applyFill="1" applyBorder="1" applyAlignment="1">
      <alignment horizontal="center" vertical="center"/>
    </xf>
    <xf numFmtId="0" fontId="8" fillId="0" borderId="0" xfId="0" applyFont="1" applyAlignment="1">
      <alignment horizont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188" fontId="13" fillId="2" borderId="9" xfId="0" applyNumberFormat="1" applyFont="1" applyFill="1" applyBorder="1" applyAlignment="1">
      <alignment horizontal="center" vertical="center" wrapText="1"/>
    </xf>
    <xf numFmtId="188" fontId="13" fillId="2" borderId="14" xfId="0" applyNumberFormat="1"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13" fillId="13" borderId="9"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13" fillId="18" borderId="9" xfId="0" applyFont="1" applyFill="1" applyBorder="1" applyAlignment="1">
      <alignment horizontal="center" vertical="center" wrapText="1"/>
    </xf>
    <xf numFmtId="0" fontId="13" fillId="18" borderId="14" xfId="0" applyFont="1" applyFill="1" applyBorder="1" applyAlignment="1">
      <alignment horizontal="center" vertical="center" wrapText="1"/>
    </xf>
    <xf numFmtId="0" fontId="13" fillId="15" borderId="9" xfId="0" applyFont="1" applyFill="1" applyBorder="1" applyAlignment="1">
      <alignment horizontal="center" vertical="center" wrapText="1"/>
    </xf>
    <xf numFmtId="0" fontId="13" fillId="15" borderId="14"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10"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23" fillId="0" borderId="0" xfId="0" applyFont="1" applyAlignment="1">
      <alignment horizontal="center"/>
    </xf>
    <xf numFmtId="0" fontId="23" fillId="0" borderId="23"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8" fillId="0" borderId="1" xfId="0" applyFont="1" applyBorder="1" applyAlignment="1">
      <alignment horizontal="center" vertical="center"/>
    </xf>
    <xf numFmtId="192" fontId="8" fillId="0" borderId="1" xfId="0" applyNumberFormat="1" applyFont="1" applyBorder="1" applyAlignment="1">
      <alignment horizontal="center" vertical="center"/>
    </xf>
    <xf numFmtId="20"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24" fillId="0" borderId="1" xfId="0" applyFont="1" applyBorder="1" applyAlignment="1">
      <alignment horizontal="center" vertical="center" wrapText="1"/>
    </xf>
    <xf numFmtId="187" fontId="8" fillId="0" borderId="1" xfId="0" applyNumberFormat="1" applyFont="1" applyBorder="1" applyAlignment="1">
      <alignment horizontal="center" vertical="center"/>
    </xf>
    <xf numFmtId="187" fontId="13" fillId="0" borderId="15" xfId="0" applyNumberFormat="1" applyFont="1" applyBorder="1" applyAlignment="1">
      <alignment horizontal="center"/>
    </xf>
    <xf numFmtId="187" fontId="13" fillId="0" borderId="18" xfId="0" applyNumberFormat="1" applyFont="1" applyBorder="1" applyAlignment="1">
      <alignment horizontal="center"/>
    </xf>
    <xf numFmtId="187" fontId="13" fillId="0" borderId="2" xfId="0" applyNumberFormat="1" applyFont="1" applyBorder="1" applyAlignment="1">
      <alignment horizontal="center"/>
    </xf>
    <xf numFmtId="187" fontId="13" fillId="0" borderId="4" xfId="0" applyNumberFormat="1" applyFont="1" applyBorder="1" applyAlignment="1">
      <alignment horizontal="center"/>
    </xf>
    <xf numFmtId="187" fontId="8" fillId="0" borderId="1" xfId="1" applyNumberFormat="1" applyFont="1" applyBorder="1" applyAlignment="1">
      <alignment horizontal="center" vertical="center"/>
    </xf>
    <xf numFmtId="1" fontId="13" fillId="0" borderId="15" xfId="0" applyNumberFormat="1" applyFont="1" applyBorder="1" applyAlignment="1">
      <alignment horizontal="center"/>
    </xf>
    <xf numFmtId="1" fontId="13" fillId="0" borderId="18" xfId="0" applyNumberFormat="1" applyFont="1" applyBorder="1" applyAlignment="1">
      <alignment horizontal="center"/>
    </xf>
    <xf numFmtId="1" fontId="13" fillId="0" borderId="2" xfId="0" applyNumberFormat="1" applyFont="1" applyBorder="1" applyAlignment="1">
      <alignment horizontal="center"/>
    </xf>
    <xf numFmtId="1" fontId="13" fillId="0" borderId="4" xfId="0" applyNumberFormat="1" applyFont="1" applyBorder="1" applyAlignment="1">
      <alignment horizont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23" fillId="0" borderId="1" xfId="0" applyFont="1" applyBorder="1" applyAlignment="1">
      <alignment horizontal="center"/>
    </xf>
    <xf numFmtId="0" fontId="13" fillId="0" borderId="1" xfId="0" applyFont="1" applyBorder="1" applyAlignment="1">
      <alignment horizontal="center" vertical="center"/>
    </xf>
    <xf numFmtId="190" fontId="13" fillId="0" borderId="1" xfId="0" applyNumberFormat="1" applyFont="1" applyBorder="1" applyAlignment="1">
      <alignment horizontal="center" vertical="center"/>
    </xf>
    <xf numFmtId="189" fontId="13" fillId="0" borderId="1" xfId="0" applyNumberFormat="1" applyFont="1" applyBorder="1" applyAlignment="1">
      <alignment horizontal="center" vertical="center"/>
    </xf>
    <xf numFmtId="0" fontId="13" fillId="0" borderId="1" xfId="0" applyFont="1" applyBorder="1" applyAlignment="1">
      <alignment horizontal="center"/>
    </xf>
    <xf numFmtId="41" fontId="15" fillId="0" borderId="1" xfId="0" applyNumberFormat="1" applyFont="1" applyBorder="1" applyAlignment="1">
      <alignment horizontal="center" vertical="center"/>
    </xf>
    <xf numFmtId="41" fontId="13" fillId="0" borderId="1" xfId="0" applyNumberFormat="1" applyFont="1" applyBorder="1" applyAlignment="1">
      <alignment horizontal="center" vertical="center" wrapText="1"/>
    </xf>
    <xf numFmtId="0" fontId="0" fillId="0" borderId="1" xfId="0" applyBorder="1"/>
    <xf numFmtId="187" fontId="13" fillId="0" borderId="1" xfId="0" applyNumberFormat="1" applyFont="1" applyBorder="1" applyAlignment="1">
      <alignment horizontal="center" vertical="center" wrapText="1"/>
    </xf>
    <xf numFmtId="187" fontId="13" fillId="0" borderId="1" xfId="0" applyNumberFormat="1" applyFont="1" applyBorder="1" applyAlignment="1">
      <alignment horizontal="center" vertical="center"/>
    </xf>
    <xf numFmtId="190" fontId="8" fillId="0" borderId="1" xfId="0" applyNumberFormat="1" applyFont="1" applyBorder="1" applyAlignment="1">
      <alignment horizontal="center" vertical="center"/>
    </xf>
    <xf numFmtId="189" fontId="8" fillId="0" borderId="1" xfId="0" applyNumberFormat="1" applyFont="1" applyBorder="1" applyAlignment="1">
      <alignment horizontal="center" vertical="center"/>
    </xf>
    <xf numFmtId="0" fontId="23" fillId="0" borderId="0" xfId="0" applyFont="1" applyBorder="1" applyAlignment="1">
      <alignment horizont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190" fontId="13" fillId="0" borderId="9" xfId="0" applyNumberFormat="1" applyFont="1" applyBorder="1" applyAlignment="1">
      <alignment horizontal="center" vertical="center"/>
    </xf>
    <xf numFmtId="190" fontId="13" fillId="0" borderId="5" xfId="0" applyNumberFormat="1" applyFont="1" applyBorder="1" applyAlignment="1">
      <alignment horizontal="center" vertical="center"/>
    </xf>
    <xf numFmtId="190" fontId="13" fillId="0" borderId="14" xfId="0" applyNumberFormat="1" applyFont="1" applyBorder="1" applyAlignment="1">
      <alignment horizontal="center" vertical="center"/>
    </xf>
    <xf numFmtId="189" fontId="13" fillId="0" borderId="9" xfId="0" applyNumberFormat="1" applyFont="1" applyBorder="1" applyAlignment="1">
      <alignment horizontal="center" vertical="center"/>
    </xf>
    <xf numFmtId="189" fontId="13" fillId="0" borderId="5" xfId="0" applyNumberFormat="1" applyFont="1" applyBorder="1" applyAlignment="1">
      <alignment horizontal="center" vertical="center"/>
    </xf>
    <xf numFmtId="189" fontId="13" fillId="0" borderId="14" xfId="0" applyNumberFormat="1" applyFont="1" applyBorder="1" applyAlignment="1">
      <alignment horizontal="center" vertical="center"/>
    </xf>
    <xf numFmtId="41" fontId="13" fillId="0" borderId="2" xfId="0" applyNumberFormat="1" applyFont="1" applyBorder="1" applyAlignment="1">
      <alignment horizontal="center" vertical="center"/>
    </xf>
    <xf numFmtId="41" fontId="13" fillId="0" borderId="3" xfId="0" applyNumberFormat="1" applyFont="1" applyBorder="1" applyAlignment="1">
      <alignment horizontal="center" vertical="center"/>
    </xf>
    <xf numFmtId="41" fontId="0" fillId="0" borderId="4" xfId="0" applyNumberFormat="1" applyBorder="1"/>
    <xf numFmtId="187" fontId="13" fillId="0" borderId="2" xfId="0" applyNumberFormat="1" applyFont="1" applyBorder="1" applyAlignment="1">
      <alignment horizontal="center" vertical="center"/>
    </xf>
    <xf numFmtId="187" fontId="13" fillId="0" borderId="4" xfId="0" applyNumberFormat="1" applyFont="1" applyBorder="1" applyAlignment="1">
      <alignment horizontal="center"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190" fontId="8" fillId="0" borderId="9" xfId="0" applyNumberFormat="1" applyFont="1" applyBorder="1" applyAlignment="1">
      <alignment horizontal="center" vertical="center"/>
    </xf>
    <xf numFmtId="190" fontId="8" fillId="0" borderId="14" xfId="0" applyNumberFormat="1" applyFont="1" applyBorder="1" applyAlignment="1">
      <alignment horizontal="center" vertical="center"/>
    </xf>
    <xf numFmtId="189" fontId="8" fillId="0" borderId="9" xfId="0" applyNumberFormat="1" applyFont="1" applyBorder="1" applyAlignment="1">
      <alignment horizontal="center" vertical="center"/>
    </xf>
    <xf numFmtId="189" fontId="8" fillId="0" borderId="14" xfId="0" applyNumberFormat="1" applyFont="1" applyBorder="1" applyAlignment="1">
      <alignment horizontal="center" vertical="center"/>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24" fillId="0" borderId="9" xfId="0" applyFont="1" applyBorder="1" applyAlignment="1">
      <alignment horizontal="center" vertical="center" wrapText="1"/>
    </xf>
    <xf numFmtId="0" fontId="24" fillId="0" borderId="14" xfId="0" applyFont="1" applyBorder="1" applyAlignment="1">
      <alignment horizontal="center" vertical="center" wrapText="1"/>
    </xf>
    <xf numFmtId="187" fontId="8" fillId="0" borderId="9" xfId="1" applyNumberFormat="1" applyFont="1" applyBorder="1" applyAlignment="1">
      <alignment horizontal="center" vertical="center"/>
    </xf>
    <xf numFmtId="187" fontId="8" fillId="0" borderId="14" xfId="1" applyNumberFormat="1" applyFont="1" applyBorder="1" applyAlignment="1">
      <alignment horizontal="center" vertical="center"/>
    </xf>
    <xf numFmtId="41" fontId="13" fillId="0" borderId="6" xfId="0" applyNumberFormat="1" applyFont="1" applyBorder="1" applyAlignment="1">
      <alignment horizontal="center" vertical="center" wrapText="1"/>
    </xf>
    <xf numFmtId="41" fontId="13" fillId="0" borderId="7" xfId="0" applyNumberFormat="1" applyFont="1" applyBorder="1" applyAlignment="1">
      <alignment horizontal="center" vertical="center" wrapText="1"/>
    </xf>
    <xf numFmtId="41" fontId="13" fillId="0" borderId="8" xfId="0" applyNumberFormat="1" applyFont="1" applyBorder="1" applyAlignment="1">
      <alignment horizontal="center" vertical="center" wrapText="1"/>
    </xf>
    <xf numFmtId="41" fontId="13" fillId="0" borderId="18" xfId="0" applyNumberFormat="1" applyFont="1" applyBorder="1" applyAlignment="1">
      <alignment horizontal="center" vertical="center" wrapText="1"/>
    </xf>
    <xf numFmtId="187" fontId="13" fillId="0" borderId="2" xfId="0" applyNumberFormat="1" applyFont="1" applyBorder="1" applyAlignment="1">
      <alignment horizontal="center" vertical="center" wrapText="1"/>
    </xf>
    <xf numFmtId="187" fontId="13" fillId="0" borderId="4" xfId="0" applyNumberFormat="1" applyFont="1" applyBorder="1" applyAlignment="1">
      <alignment horizontal="center" vertical="center" wrapText="1"/>
    </xf>
    <xf numFmtId="187" fontId="8" fillId="0" borderId="9" xfId="0" applyNumberFormat="1" applyFont="1" applyBorder="1" applyAlignment="1">
      <alignment horizontal="center" vertical="center"/>
    </xf>
    <xf numFmtId="187" fontId="8" fillId="0" borderId="14" xfId="0" applyNumberFormat="1" applyFont="1" applyBorder="1" applyAlignment="1">
      <alignment horizontal="center" vertical="center"/>
    </xf>
    <xf numFmtId="41" fontId="13" fillId="0" borderId="1" xfId="0" applyNumberFormat="1" applyFont="1" applyBorder="1" applyAlignment="1">
      <alignment horizontal="center" vertical="center"/>
    </xf>
    <xf numFmtId="41" fontId="0" fillId="0" borderId="1" xfId="0" applyNumberFormat="1" applyBorder="1"/>
    <xf numFmtId="190" fontId="8" fillId="0" borderId="9" xfId="0" applyNumberFormat="1" applyFont="1" applyFill="1" applyBorder="1" applyAlignment="1">
      <alignment horizontal="center" vertical="center"/>
    </xf>
    <xf numFmtId="190" fontId="8" fillId="0" borderId="14" xfId="0" applyNumberFormat="1" applyFont="1" applyFill="1" applyBorder="1" applyAlignment="1">
      <alignment horizontal="center" vertical="center"/>
    </xf>
    <xf numFmtId="189" fontId="8" fillId="0" borderId="9" xfId="0" applyNumberFormat="1" applyFont="1" applyFill="1" applyBorder="1" applyAlignment="1">
      <alignment horizontal="center" vertical="center"/>
    </xf>
    <xf numFmtId="189" fontId="8" fillId="0" borderId="14" xfId="0" applyNumberFormat="1" applyFont="1" applyFill="1" applyBorder="1" applyAlignment="1">
      <alignment horizontal="center"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xf>
    <xf numFmtId="0" fontId="39" fillId="24" borderId="1" xfId="0" applyFont="1" applyFill="1" applyBorder="1" applyAlignment="1">
      <alignment horizontal="center" vertical="center"/>
    </xf>
    <xf numFmtId="0" fontId="39" fillId="26" borderId="2" xfId="0" applyFont="1" applyFill="1" applyBorder="1" applyAlignment="1">
      <alignment horizontal="center" vertical="center" wrapText="1"/>
    </xf>
    <xf numFmtId="0" fontId="39" fillId="26" borderId="4" xfId="0" applyFont="1" applyFill="1" applyBorder="1" applyAlignment="1">
      <alignment horizontal="center" vertical="center" wrapText="1"/>
    </xf>
    <xf numFmtId="41" fontId="40" fillId="24" borderId="1" xfId="0" applyNumberFormat="1" applyFont="1" applyFill="1" applyBorder="1" applyAlignment="1">
      <alignment horizontal="center" vertical="center"/>
    </xf>
    <xf numFmtId="0" fontId="39" fillId="24" borderId="1" xfId="0" applyFont="1" applyFill="1" applyBorder="1" applyAlignment="1">
      <alignment horizontal="center" vertical="center" wrapText="1"/>
    </xf>
    <xf numFmtId="187" fontId="39" fillId="26" borderId="1" xfId="0" applyNumberFormat="1" applyFont="1" applyFill="1" applyBorder="1" applyAlignment="1">
      <alignment horizontal="center" vertical="center"/>
    </xf>
    <xf numFmtId="0" fontId="39" fillId="24" borderId="22" xfId="0" applyFont="1" applyFill="1" applyBorder="1" applyAlignment="1">
      <alignment horizontal="center" vertical="top"/>
    </xf>
    <xf numFmtId="0" fontId="39" fillId="24" borderId="18" xfId="0" applyFont="1" applyFill="1" applyBorder="1" applyAlignment="1">
      <alignment horizontal="center" vertical="top"/>
    </xf>
    <xf numFmtId="0" fontId="39" fillId="26" borderId="1" xfId="0" applyFont="1" applyFill="1" applyBorder="1" applyAlignment="1">
      <alignment horizontal="center"/>
    </xf>
    <xf numFmtId="0" fontId="41" fillId="24" borderId="1" xfId="0" applyFont="1" applyFill="1" applyBorder="1" applyAlignment="1">
      <alignment horizontal="center" vertical="center" wrapText="1"/>
    </xf>
    <xf numFmtId="187" fontId="39" fillId="26" borderId="1" xfId="0" applyNumberFormat="1" applyFont="1" applyFill="1" applyBorder="1" applyAlignment="1">
      <alignment horizontal="center" vertical="center" wrapText="1"/>
    </xf>
    <xf numFmtId="0" fontId="23" fillId="0" borderId="2" xfId="0" applyFont="1" applyBorder="1" applyAlignment="1">
      <alignment horizontal="left"/>
    </xf>
    <xf numFmtId="0" fontId="23" fillId="0" borderId="3" xfId="0" applyFont="1" applyBorder="1" applyAlignment="1">
      <alignment horizontal="left"/>
    </xf>
    <xf numFmtId="0" fontId="23" fillId="0" borderId="4" xfId="0" applyFont="1" applyBorder="1" applyAlignment="1">
      <alignment horizontal="left"/>
    </xf>
    <xf numFmtId="190" fontId="39" fillId="24" borderId="1" xfId="0" applyNumberFormat="1" applyFont="1" applyFill="1" applyBorder="1" applyAlignment="1">
      <alignment horizontal="center" vertical="center"/>
    </xf>
    <xf numFmtId="189" fontId="39" fillId="24" borderId="1" xfId="0" applyNumberFormat="1" applyFont="1" applyFill="1" applyBorder="1" applyAlignment="1">
      <alignment horizontal="center" vertical="center"/>
    </xf>
    <xf numFmtId="0" fontId="40" fillId="24" borderId="1" xfId="0" applyFont="1" applyFill="1" applyBorder="1" applyAlignment="1">
      <alignment horizontal="center" vertical="center"/>
    </xf>
    <xf numFmtId="0" fontId="39" fillId="26" borderId="2" xfId="0" applyFont="1" applyFill="1" applyBorder="1" applyAlignment="1">
      <alignment horizontal="center"/>
    </xf>
    <xf numFmtId="0" fontId="39" fillId="26" borderId="3" xfId="0" applyFont="1" applyFill="1" applyBorder="1" applyAlignment="1">
      <alignment horizontal="center"/>
    </xf>
    <xf numFmtId="0" fontId="39" fillId="24" borderId="8" xfId="0" applyFont="1" applyFill="1" applyBorder="1" applyAlignment="1">
      <alignment horizontal="center" vertical="center"/>
    </xf>
    <xf numFmtId="0" fontId="39" fillId="24" borderId="22" xfId="0" applyFont="1" applyFill="1" applyBorder="1" applyAlignment="1">
      <alignment horizontal="center" vertical="center"/>
    </xf>
    <xf numFmtId="0" fontId="39" fillId="24" borderId="18" xfId="0" applyFont="1" applyFill="1" applyBorder="1" applyAlignment="1">
      <alignment horizontal="center" vertical="center"/>
    </xf>
    <xf numFmtId="0" fontId="20" fillId="4" borderId="9" xfId="0" applyFont="1" applyFill="1" applyBorder="1" applyAlignment="1">
      <alignment horizontal="center" vertical="center" wrapText="1"/>
    </xf>
    <xf numFmtId="0" fontId="20" fillId="4" borderId="14" xfId="0" applyFont="1" applyFill="1" applyBorder="1" applyAlignment="1">
      <alignment horizontal="center" vertical="center" wrapText="1"/>
    </xf>
    <xf numFmtId="187" fontId="20" fillId="0" borderId="9" xfId="1" applyNumberFormat="1" applyFont="1" applyFill="1" applyBorder="1" applyAlignment="1">
      <alignment horizontal="center" vertical="center" wrapText="1"/>
    </xf>
    <xf numFmtId="187" fontId="20" fillId="0" borderId="14" xfId="1"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6" fillId="0" borderId="9" xfId="0" applyFont="1" applyFill="1" applyBorder="1" applyAlignment="1">
      <alignment horizontal="left" vertical="top" wrapText="1" shrinkToFit="1"/>
    </xf>
    <xf numFmtId="0" fontId="6" fillId="0" borderId="14" xfId="0" applyFont="1" applyFill="1" applyBorder="1" applyAlignment="1">
      <alignment horizontal="left" vertical="top" wrapText="1" shrinkToFit="1"/>
    </xf>
    <xf numFmtId="0" fontId="52" fillId="0" borderId="1"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4"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4" xfId="0" applyFont="1" applyFill="1" applyBorder="1" applyAlignment="1">
      <alignment horizontal="center" vertical="center"/>
    </xf>
    <xf numFmtId="0" fontId="31" fillId="0" borderId="9" xfId="0" applyNumberFormat="1" applyFont="1" applyFill="1" applyBorder="1" applyAlignment="1">
      <alignment vertical="center" wrapText="1"/>
    </xf>
    <xf numFmtId="0" fontId="31" fillId="0" borderId="5" xfId="0" applyNumberFormat="1" applyFont="1" applyFill="1" applyBorder="1" applyAlignment="1">
      <alignment vertical="center" wrapText="1"/>
    </xf>
    <xf numFmtId="0" fontId="31" fillId="0" borderId="14" xfId="0" applyNumberFormat="1" applyFont="1" applyFill="1" applyBorder="1" applyAlignment="1">
      <alignment vertical="center" wrapText="1"/>
    </xf>
    <xf numFmtId="0" fontId="20" fillId="0" borderId="1" xfId="0" applyFont="1" applyFill="1" applyBorder="1" applyAlignment="1">
      <alignment horizontal="center" vertical="center"/>
    </xf>
    <xf numFmtId="190" fontId="20" fillId="0" borderId="1" xfId="0" applyNumberFormat="1" applyFont="1" applyFill="1" applyBorder="1" applyAlignment="1">
      <alignment horizontal="center" vertical="center"/>
    </xf>
    <xf numFmtId="189" fontId="20"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0" fillId="0" borderId="9" xfId="0" applyFont="1" applyFill="1" applyBorder="1" applyAlignment="1">
      <alignment horizontal="center" vertical="center"/>
    </xf>
    <xf numFmtId="190" fontId="20" fillId="0" borderId="9" xfId="0" applyNumberFormat="1" applyFont="1" applyFill="1" applyBorder="1" applyAlignment="1">
      <alignment horizontal="center" vertical="center"/>
    </xf>
    <xf numFmtId="190" fontId="20" fillId="0" borderId="5" xfId="0" applyNumberFormat="1" applyFont="1" applyFill="1" applyBorder="1" applyAlignment="1">
      <alignment horizontal="center" vertical="center"/>
    </xf>
    <xf numFmtId="190" fontId="20" fillId="0" borderId="14" xfId="0" applyNumberFormat="1" applyFont="1" applyFill="1" applyBorder="1" applyAlignment="1">
      <alignment horizontal="center" vertical="center"/>
    </xf>
    <xf numFmtId="189" fontId="20" fillId="0" borderId="9" xfId="0" applyNumberFormat="1" applyFont="1" applyFill="1" applyBorder="1" applyAlignment="1">
      <alignment horizontal="center" vertical="center"/>
    </xf>
    <xf numFmtId="189" fontId="20" fillId="0" borderId="5" xfId="0" applyNumberFormat="1" applyFont="1" applyFill="1" applyBorder="1" applyAlignment="1">
      <alignment horizontal="center" vertical="center"/>
    </xf>
    <xf numFmtId="189" fontId="20" fillId="0" borderId="14" xfId="0" applyNumberFormat="1" applyFont="1" applyFill="1" applyBorder="1" applyAlignment="1">
      <alignment horizontal="center" vertical="center"/>
    </xf>
    <xf numFmtId="0" fontId="20" fillId="0" borderId="5" xfId="0" applyFont="1" applyFill="1" applyBorder="1" applyAlignment="1">
      <alignment horizontal="center" vertical="center" wrapText="1"/>
    </xf>
    <xf numFmtId="0" fontId="40" fillId="5" borderId="28" xfId="0" applyFont="1" applyFill="1" applyBorder="1" applyAlignment="1">
      <alignment horizontal="center" vertical="center"/>
    </xf>
    <xf numFmtId="0" fontId="40" fillId="5" borderId="28" xfId="0" applyFont="1" applyFill="1" applyBorder="1" applyAlignment="1">
      <alignment horizontal="center" vertical="center" wrapText="1"/>
    </xf>
    <xf numFmtId="187" fontId="40" fillId="5" borderId="28" xfId="0" applyNumberFormat="1" applyFont="1" applyFill="1" applyBorder="1" applyAlignment="1">
      <alignment horizontal="center" vertical="center" wrapText="1"/>
    </xf>
    <xf numFmtId="187" fontId="40" fillId="5" borderId="28" xfId="0" applyNumberFormat="1" applyFont="1" applyFill="1" applyBorder="1" applyAlignment="1">
      <alignment horizontal="center" vertical="center"/>
    </xf>
    <xf numFmtId="0" fontId="40" fillId="5" borderId="28" xfId="0" applyFont="1" applyFill="1" applyBorder="1" applyAlignment="1">
      <alignment horizontal="center"/>
    </xf>
    <xf numFmtId="0" fontId="48" fillId="5" borderId="28" xfId="0" applyFont="1" applyFill="1" applyBorder="1" applyAlignment="1">
      <alignment horizontal="center" vertical="center" wrapText="1"/>
    </xf>
    <xf numFmtId="0" fontId="47" fillId="0" borderId="0" xfId="0" applyFont="1" applyBorder="1" applyAlignment="1">
      <alignment horizontal="center"/>
    </xf>
    <xf numFmtId="190" fontId="40" fillId="5" borderId="28" xfId="0" applyNumberFormat="1" applyFont="1" applyFill="1" applyBorder="1" applyAlignment="1">
      <alignment horizontal="center" vertical="center"/>
    </xf>
    <xf numFmtId="189" fontId="40" fillId="5" borderId="28" xfId="0" applyNumberFormat="1" applyFont="1" applyFill="1" applyBorder="1" applyAlignment="1">
      <alignment horizontal="center" vertical="center"/>
    </xf>
    <xf numFmtId="41" fontId="40" fillId="5" borderId="28" xfId="0" applyNumberFormat="1" applyFont="1" applyFill="1" applyBorder="1" applyAlignment="1">
      <alignment horizontal="center" vertical="center"/>
    </xf>
    <xf numFmtId="0" fontId="20" fillId="0" borderId="9" xfId="0" applyNumberFormat="1" applyFont="1" applyFill="1" applyBorder="1" applyAlignment="1">
      <alignment horizontal="left" vertical="top" wrapText="1"/>
    </xf>
    <xf numFmtId="0" fontId="20" fillId="0" borderId="14" xfId="0" applyNumberFormat="1" applyFont="1" applyFill="1" applyBorder="1" applyAlignment="1">
      <alignment horizontal="left" vertical="top" wrapText="1"/>
    </xf>
    <xf numFmtId="0" fontId="24" fillId="0" borderId="9" xfId="0" applyNumberFormat="1" applyFont="1" applyFill="1" applyBorder="1" applyAlignment="1">
      <alignment horizontal="left" vertical="center" wrapText="1"/>
    </xf>
    <xf numFmtId="0" fontId="24" fillId="0" borderId="14" xfId="0" applyNumberFormat="1" applyFont="1" applyFill="1" applyBorder="1" applyAlignment="1">
      <alignment horizontal="left" vertical="center" wrapText="1"/>
    </xf>
    <xf numFmtId="0" fontId="26" fillId="0" borderId="9" xfId="0" applyNumberFormat="1" applyFont="1" applyFill="1" applyBorder="1" applyAlignment="1">
      <alignment horizontal="left" vertical="center" wrapText="1"/>
    </xf>
    <xf numFmtId="0" fontId="26" fillId="0" borderId="14" xfId="0" applyNumberFormat="1" applyFont="1" applyFill="1" applyBorder="1" applyAlignment="1">
      <alignment horizontal="left" vertical="center" wrapText="1"/>
    </xf>
    <xf numFmtId="0" fontId="51" fillId="0" borderId="9" xfId="0" applyFont="1" applyFill="1" applyBorder="1" applyAlignment="1">
      <alignment horizontal="center" vertical="center"/>
    </xf>
    <xf numFmtId="0" fontId="51" fillId="0" borderId="14" xfId="0" applyFont="1" applyFill="1" applyBorder="1" applyAlignment="1">
      <alignment horizontal="center" vertical="center"/>
    </xf>
    <xf numFmtId="0" fontId="40" fillId="24" borderId="28" xfId="0" applyFont="1" applyFill="1" applyBorder="1" applyAlignment="1">
      <alignment horizontal="center" vertical="center"/>
    </xf>
    <xf numFmtId="0" fontId="40" fillId="24" borderId="35" xfId="0" applyFont="1" applyFill="1" applyBorder="1" applyAlignment="1">
      <alignment horizontal="center" vertical="center"/>
    </xf>
    <xf numFmtId="190" fontId="40" fillId="24" borderId="28" xfId="0" applyNumberFormat="1" applyFont="1" applyFill="1" applyBorder="1" applyAlignment="1">
      <alignment horizontal="center" vertical="center"/>
    </xf>
    <xf numFmtId="190" fontId="40" fillId="24" borderId="35" xfId="0" applyNumberFormat="1" applyFont="1" applyFill="1" applyBorder="1" applyAlignment="1">
      <alignment horizontal="center" vertical="center"/>
    </xf>
    <xf numFmtId="189" fontId="40" fillId="24" borderId="28" xfId="0" applyNumberFormat="1" applyFont="1" applyFill="1" applyBorder="1" applyAlignment="1">
      <alignment horizontal="center" vertical="center"/>
    </xf>
    <xf numFmtId="189" fontId="40" fillId="24" borderId="35" xfId="0" applyNumberFormat="1" applyFont="1" applyFill="1" applyBorder="1" applyAlignment="1">
      <alignment horizontal="center" vertical="center"/>
    </xf>
    <xf numFmtId="0" fontId="40" fillId="26" borderId="28" xfId="0" applyFont="1" applyFill="1" applyBorder="1" applyAlignment="1">
      <alignment horizontal="center"/>
    </xf>
    <xf numFmtId="41" fontId="40" fillId="24" borderId="28" xfId="0" applyNumberFormat="1" applyFont="1" applyFill="1" applyBorder="1" applyAlignment="1">
      <alignment horizontal="center" vertical="center"/>
    </xf>
    <xf numFmtId="41" fontId="40" fillId="24" borderId="35" xfId="0" applyNumberFormat="1" applyFont="1" applyFill="1" applyBorder="1" applyAlignment="1">
      <alignment horizontal="center" vertical="center"/>
    </xf>
    <xf numFmtId="0" fontId="40" fillId="24" borderId="28" xfId="0" applyFont="1" applyFill="1" applyBorder="1" applyAlignment="1">
      <alignment horizontal="center" vertical="center" wrapText="1"/>
    </xf>
    <xf numFmtId="0" fontId="40" fillId="24" borderId="35" xfId="0" applyFont="1" applyFill="1" applyBorder="1" applyAlignment="1">
      <alignment horizontal="center" vertical="center" wrapText="1"/>
    </xf>
    <xf numFmtId="187" fontId="40" fillId="26" borderId="28" xfId="0" applyNumberFormat="1" applyFont="1" applyFill="1" applyBorder="1" applyAlignment="1">
      <alignment horizontal="center" vertical="center" wrapText="1"/>
    </xf>
    <xf numFmtId="187" fontId="40" fillId="26" borderId="28" xfId="0" applyNumberFormat="1" applyFont="1" applyFill="1" applyBorder="1" applyAlignment="1">
      <alignment horizontal="center" vertical="center"/>
    </xf>
    <xf numFmtId="0" fontId="40" fillId="26" borderId="28" xfId="0" applyFont="1" applyFill="1" applyBorder="1" applyAlignment="1">
      <alignment horizontal="center" vertical="center" wrapText="1"/>
    </xf>
    <xf numFmtId="0" fontId="48" fillId="24" borderId="28"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1" fillId="0" borderId="9"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9" xfId="0" applyFont="1" applyBorder="1" applyAlignment="1">
      <alignment horizontal="left" vertical="center" wrapText="1"/>
    </xf>
    <xf numFmtId="0" fontId="41" fillId="0" borderId="14" xfId="0" applyFont="1" applyBorder="1" applyAlignment="1">
      <alignment horizontal="left" vertical="center" wrapText="1"/>
    </xf>
    <xf numFmtId="0" fontId="41" fillId="0" borderId="5" xfId="0" applyFont="1" applyBorder="1" applyAlignment="1">
      <alignment horizontal="center" vertical="center" wrapText="1"/>
    </xf>
    <xf numFmtId="190" fontId="41" fillId="0" borderId="9" xfId="0" applyNumberFormat="1" applyFont="1" applyBorder="1" applyAlignment="1">
      <alignment horizontal="center" vertical="center" wrapText="1"/>
    </xf>
    <xf numFmtId="190" fontId="41" fillId="0" borderId="5" xfId="0" applyNumberFormat="1" applyFont="1" applyBorder="1" applyAlignment="1">
      <alignment horizontal="center" vertical="center" wrapText="1"/>
    </xf>
    <xf numFmtId="190" fontId="41" fillId="0" borderId="14" xfId="0" applyNumberFormat="1" applyFont="1" applyBorder="1" applyAlignment="1">
      <alignment horizontal="center" vertical="center" wrapText="1"/>
    </xf>
    <xf numFmtId="0" fontId="41" fillId="0" borderId="9" xfId="0" applyFont="1" applyBorder="1" applyAlignment="1">
      <alignment vertical="top" wrapText="1"/>
    </xf>
    <xf numFmtId="0" fontId="41" fillId="0" borderId="5" xfId="0" applyFont="1" applyBorder="1" applyAlignment="1">
      <alignment vertical="top" wrapText="1"/>
    </xf>
    <xf numFmtId="0" fontId="41" fillId="0" borderId="14" xfId="0" applyFont="1" applyBorder="1" applyAlignment="1">
      <alignment vertical="top" wrapText="1"/>
    </xf>
    <xf numFmtId="0" fontId="20" fillId="0" borderId="1" xfId="0" applyFont="1" applyBorder="1" applyAlignment="1">
      <alignment horizontal="center" vertical="center" wrapText="1"/>
    </xf>
    <xf numFmtId="0" fontId="20" fillId="28" borderId="1" xfId="0" applyNumberFormat="1" applyFont="1" applyFill="1" applyBorder="1" applyAlignment="1">
      <alignment horizontal="left" vertical="top" wrapText="1"/>
    </xf>
    <xf numFmtId="0" fontId="20" fillId="0" borderId="1" xfId="0" applyFont="1" applyFill="1" applyBorder="1" applyAlignment="1">
      <alignment horizontal="center" vertical="center" wrapText="1"/>
    </xf>
    <xf numFmtId="190" fontId="20" fillId="0" borderId="1" xfId="0" applyNumberFormat="1" applyFont="1" applyFill="1" applyBorder="1" applyAlignment="1">
      <alignment horizontal="center" vertical="center" wrapText="1"/>
    </xf>
    <xf numFmtId="0" fontId="40" fillId="24" borderId="36" xfId="0" applyFont="1" applyFill="1" applyBorder="1" applyAlignment="1">
      <alignment horizontal="center" vertical="center"/>
    </xf>
    <xf numFmtId="0" fontId="40" fillId="24" borderId="36" xfId="0" applyFont="1" applyFill="1" applyBorder="1" applyAlignment="1">
      <alignment horizontal="center" vertical="center" wrapText="1"/>
    </xf>
    <xf numFmtId="189" fontId="40" fillId="4" borderId="1" xfId="0" applyNumberFormat="1" applyFont="1" applyFill="1" applyBorder="1" applyAlignment="1">
      <alignment horizontal="center" vertical="center"/>
    </xf>
    <xf numFmtId="0" fontId="40" fillId="4" borderId="1" xfId="0" applyFont="1" applyFill="1" applyBorder="1" applyAlignment="1">
      <alignment horizontal="center"/>
    </xf>
    <xf numFmtId="0" fontId="40" fillId="4" borderId="1" xfId="0" applyFont="1" applyFill="1" applyBorder="1" applyAlignment="1">
      <alignment horizontal="center" vertical="center"/>
    </xf>
    <xf numFmtId="41" fontId="40" fillId="4" borderId="1" xfId="0" applyNumberFormat="1" applyFont="1" applyFill="1" applyBorder="1" applyAlignment="1">
      <alignment horizontal="center" vertical="center"/>
    </xf>
    <xf numFmtId="0" fontId="40" fillId="4" borderId="1" xfId="0" applyFont="1" applyFill="1" applyBorder="1" applyAlignment="1">
      <alignment horizontal="center" vertical="center" wrapText="1"/>
    </xf>
    <xf numFmtId="190" fontId="40" fillId="4" borderId="1" xfId="0" applyNumberFormat="1" applyFont="1" applyFill="1" applyBorder="1" applyAlignment="1">
      <alignment horizontal="center" vertical="center"/>
    </xf>
    <xf numFmtId="187" fontId="40" fillId="4" borderId="1" xfId="0" applyNumberFormat="1" applyFont="1" applyFill="1" applyBorder="1" applyAlignment="1">
      <alignment horizontal="center" vertical="center" wrapText="1"/>
    </xf>
    <xf numFmtId="187" fontId="40" fillId="4" borderId="1" xfId="0" applyNumberFormat="1" applyFont="1" applyFill="1" applyBorder="1" applyAlignment="1">
      <alignment horizontal="center" vertical="center"/>
    </xf>
    <xf numFmtId="0" fontId="48"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8" fillId="28" borderId="9" xfId="0" applyNumberFormat="1" applyFont="1" applyFill="1" applyBorder="1" applyAlignment="1">
      <alignment horizontal="left" vertical="top" wrapText="1"/>
    </xf>
    <xf numFmtId="0" fontId="8" fillId="28" borderId="14" xfId="0" applyNumberFormat="1" applyFont="1" applyFill="1" applyBorder="1" applyAlignment="1">
      <alignment horizontal="left" vertical="top" wrapText="1"/>
    </xf>
    <xf numFmtId="18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1" xfId="0" applyNumberFormat="1" applyFont="1" applyBorder="1" applyAlignment="1">
      <alignment horizontal="left" vertical="top" wrapText="1"/>
    </xf>
    <xf numFmtId="0" fontId="8" fillId="0" borderId="5" xfId="0" applyFont="1" applyFill="1" applyBorder="1" applyAlignment="1">
      <alignment horizontal="center" vertical="center" wrapText="1"/>
    </xf>
  </cellXfs>
  <cellStyles count="12">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59531</xdr:colOff>
      <xdr:row>5</xdr:row>
      <xdr:rowOff>1035844</xdr:rowOff>
    </xdr:from>
    <xdr:to>
      <xdr:col>10</xdr:col>
      <xdr:colOff>583406</xdr:colOff>
      <xdr:row>5</xdr:row>
      <xdr:rowOff>1340644</xdr:rowOff>
    </xdr:to>
    <xdr:sp macro="" textlink="">
      <xdr:nvSpPr>
        <xdr:cNvPr id="2" name="TextBox 1"/>
        <xdr:cNvSpPr txBox="1"/>
      </xdr:nvSpPr>
      <xdr:spPr>
        <a:xfrm>
          <a:off x="5841206" y="2607469"/>
          <a:ext cx="1933575" cy="0"/>
        </a:xfrm>
        <a:prstGeom prst="rect">
          <a:avLst/>
        </a:prstGeom>
        <a:gradFill>
          <a:gsLst>
            <a:gs pos="0">
              <a:srgbClr val="FF0000"/>
            </a:gs>
            <a:gs pos="86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th-TH" sz="1100"/>
            <a:t>ตัวอย่าง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59531</xdr:colOff>
      <xdr:row>5</xdr:row>
      <xdr:rowOff>1035844</xdr:rowOff>
    </xdr:from>
    <xdr:to>
      <xdr:col>10</xdr:col>
      <xdr:colOff>583406</xdr:colOff>
      <xdr:row>5</xdr:row>
      <xdr:rowOff>1340644</xdr:rowOff>
    </xdr:to>
    <xdr:sp macro="" textlink="">
      <xdr:nvSpPr>
        <xdr:cNvPr id="2" name="TextBox 1"/>
        <xdr:cNvSpPr txBox="1"/>
      </xdr:nvSpPr>
      <xdr:spPr>
        <a:xfrm>
          <a:off x="5841206" y="3302794"/>
          <a:ext cx="2143125" cy="304800"/>
        </a:xfrm>
        <a:prstGeom prst="rect">
          <a:avLst/>
        </a:prstGeom>
        <a:gradFill>
          <a:gsLst>
            <a:gs pos="0">
              <a:srgbClr val="FF0000"/>
            </a:gs>
            <a:gs pos="86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th-TH" sz="1100"/>
            <a:t>ตัวอย่าง</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59531</xdr:colOff>
      <xdr:row>5</xdr:row>
      <xdr:rowOff>1035844</xdr:rowOff>
    </xdr:from>
    <xdr:to>
      <xdr:col>10</xdr:col>
      <xdr:colOff>583406</xdr:colOff>
      <xdr:row>5</xdr:row>
      <xdr:rowOff>1340644</xdr:rowOff>
    </xdr:to>
    <xdr:sp macro="" textlink="">
      <xdr:nvSpPr>
        <xdr:cNvPr id="2" name="TextBox 1"/>
        <xdr:cNvSpPr txBox="1"/>
      </xdr:nvSpPr>
      <xdr:spPr>
        <a:xfrm>
          <a:off x="5841206" y="3302794"/>
          <a:ext cx="2143125" cy="304800"/>
        </a:xfrm>
        <a:prstGeom prst="rect">
          <a:avLst/>
        </a:prstGeom>
        <a:gradFill>
          <a:gsLst>
            <a:gs pos="0">
              <a:srgbClr val="FF0000"/>
            </a:gs>
            <a:gs pos="86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th-TH" sz="1100"/>
            <a:t>ตัวอย่าง</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59531</xdr:colOff>
      <xdr:row>5</xdr:row>
      <xdr:rowOff>1035844</xdr:rowOff>
    </xdr:from>
    <xdr:to>
      <xdr:col>10</xdr:col>
      <xdr:colOff>583406</xdr:colOff>
      <xdr:row>5</xdr:row>
      <xdr:rowOff>1340644</xdr:rowOff>
    </xdr:to>
    <xdr:sp macro="" textlink="">
      <xdr:nvSpPr>
        <xdr:cNvPr id="2" name="TextBox 1"/>
        <xdr:cNvSpPr txBox="1"/>
      </xdr:nvSpPr>
      <xdr:spPr>
        <a:xfrm>
          <a:off x="5841206" y="3302794"/>
          <a:ext cx="2143125" cy="304800"/>
        </a:xfrm>
        <a:prstGeom prst="rect">
          <a:avLst/>
        </a:prstGeom>
        <a:gradFill>
          <a:gsLst>
            <a:gs pos="0">
              <a:srgbClr val="FF0000"/>
            </a:gs>
            <a:gs pos="86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th-TH" sz="1100"/>
            <a:t>ตัวอย่าง</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59531</xdr:colOff>
      <xdr:row>5</xdr:row>
      <xdr:rowOff>1035844</xdr:rowOff>
    </xdr:from>
    <xdr:to>
      <xdr:col>10</xdr:col>
      <xdr:colOff>583406</xdr:colOff>
      <xdr:row>5</xdr:row>
      <xdr:rowOff>1340644</xdr:rowOff>
    </xdr:to>
    <xdr:sp macro="" textlink="">
      <xdr:nvSpPr>
        <xdr:cNvPr id="2" name="TextBox 1"/>
        <xdr:cNvSpPr txBox="1"/>
      </xdr:nvSpPr>
      <xdr:spPr>
        <a:xfrm>
          <a:off x="5841206" y="3302794"/>
          <a:ext cx="2143125" cy="304800"/>
        </a:xfrm>
        <a:prstGeom prst="rect">
          <a:avLst/>
        </a:prstGeom>
        <a:gradFill>
          <a:gsLst>
            <a:gs pos="0">
              <a:srgbClr val="FF0000"/>
            </a:gs>
            <a:gs pos="86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th-TH" sz="1100"/>
            <a:t>ตัวอย่าง</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60-07%20July%20&#3629;&#3640;&#3610;&#3633;&#3605;&#3636;&#3648;&#3627;&#3605;&#3640;&#3619;&#3606;&#3650;&#3604;&#3618;&#3626;&#3634;&#3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60-02%20Feb%20&#3629;&#3640;&#3610;&#3633;&#3605;&#3636;&#3648;&#3627;&#3605;&#3640;&#3619;&#3606;&#3650;&#3604;&#3618;&#3626;&#3634;&#36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60-01%20Jan%20&#3629;&#3640;&#3610;&#3633;&#3605;&#3636;&#3648;&#3627;&#3605;&#3640;&#3619;&#3606;&#3650;&#3604;&#3618;&#3626;&#3634;&#36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60-03%20March%20&#3629;&#3640;&#3610;&#3633;&#3605;&#3636;&#3648;&#3627;&#3605;&#3640;&#3619;&#3606;&#3650;&#3604;&#3618;&#3626;&#3634;&#3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ไม่เอา 10"/>
      <sheetName val="รถโดยสาร"/>
      <sheetName val="สถิติเวลาเกิด"/>
      <sheetName val="Pivort"/>
      <sheetName val="รถนักเรียน"/>
      <sheetName val="ไม่เอา 30"/>
      <sheetName val="รายงาน"/>
      <sheetName val="สรุปผลinรายงาน"/>
      <sheetName val="ห้ามลบ"/>
    </sheetNames>
    <sheetDataSet>
      <sheetData sheetId="0"/>
      <sheetData sheetId="1"/>
      <sheetData sheetId="2"/>
      <sheetData sheetId="3"/>
      <sheetData sheetId="4"/>
      <sheetData sheetId="5"/>
      <sheetData sheetId="6"/>
      <sheetData sheetId="7"/>
      <sheetData sheetId="8">
        <row r="4">
          <cell r="A4" t="str">
            <v>หมวด 1</v>
          </cell>
          <cell r="B4" t="str">
            <v>ม1</v>
          </cell>
          <cell r="C4" t="str">
            <v>รถโดยสาร 1 ชั้น</v>
          </cell>
          <cell r="D4" t="str">
            <v>ไม่มีคู่กรณี</v>
          </cell>
          <cell r="E4" t="str">
            <v>รถโดยสาร</v>
          </cell>
          <cell r="G4" t="str">
            <v>จากคน</v>
          </cell>
          <cell r="H4" t="str">
            <v>1.ขับรถด้วยความเร็ว</v>
          </cell>
        </row>
        <row r="5">
          <cell r="A5" t="str">
            <v>หมวด 2</v>
          </cell>
          <cell r="B5" t="str">
            <v>ม1(ก)</v>
          </cell>
          <cell r="C5" t="str">
            <v>รถโดยสาร 2 ชั้น</v>
          </cell>
          <cell r="D5" t="str">
            <v>คนเดินเท้า</v>
          </cell>
          <cell r="E5" t="str">
            <v>รถคู่กรณี</v>
          </cell>
          <cell r="G5" t="str">
            <v>จากรถ</v>
          </cell>
          <cell r="H5" t="str">
            <v>2.ขับรถตัดหน้าในระยะกระชั้นชิด</v>
          </cell>
        </row>
        <row r="6">
          <cell r="A6" t="str">
            <v>หมวด 3</v>
          </cell>
          <cell r="B6" t="str">
            <v>ม1(ข)</v>
          </cell>
          <cell r="C6" t="str">
            <v>รถตู้</v>
          </cell>
          <cell r="D6" t="str">
            <v>รถจักรยาน</v>
          </cell>
          <cell r="E6" t="str">
            <v>ประมาทร่วม</v>
          </cell>
          <cell r="G6" t="str">
            <v>สภาพแวดล้อม</v>
          </cell>
          <cell r="H6" t="str">
            <v>3.ขับตามหลังในระยะกระชั้นชิด</v>
          </cell>
        </row>
        <row r="7">
          <cell r="A7" t="str">
            <v>หมวด 4</v>
          </cell>
          <cell r="B7" t="str">
            <v>ม1ขพิเศษ</v>
          </cell>
          <cell r="C7" t="str">
            <v>รถโดยสารสองแถว</v>
          </cell>
          <cell r="D7" t="str">
            <v>รถจักรยานสามล้อ</v>
          </cell>
          <cell r="E7" t="str">
            <v>ไม่มีคู่กรณี</v>
          </cell>
          <cell r="G7" t="str">
            <v xml:space="preserve">อื่นๆ </v>
          </cell>
          <cell r="H7" t="str">
            <v>4.หลับใน</v>
          </cell>
        </row>
        <row r="8">
          <cell r="A8" t="str">
            <v>รถโดยสารขนาดเล็ก</v>
          </cell>
          <cell r="B8" t="str">
            <v>ม2</v>
          </cell>
          <cell r="C8" t="str">
            <v>รถโดยสารพ่วง</v>
          </cell>
          <cell r="D8" t="str">
            <v>รถจักรยานยนต์</v>
          </cell>
          <cell r="E8" t="str">
            <v>ไม่ระบุ</v>
          </cell>
          <cell r="G8" t="str">
            <v>อยู่ระหว่างสอบสวน</v>
          </cell>
          <cell r="H8" t="str">
            <v>5.ขับแซงอย่างผิดกฎหมาย/แซงในที่คับขัน</v>
          </cell>
        </row>
        <row r="9">
          <cell r="A9" t="str">
            <v>รถโดยสารไม่ประจำทาง</v>
          </cell>
          <cell r="B9" t="str">
            <v>ม2(ก)</v>
          </cell>
          <cell r="C9" t="str">
            <v>รถโดยสารกึ่งพ่วง</v>
          </cell>
          <cell r="D9" t="str">
            <v>รถยนต์สามล้อ</v>
          </cell>
          <cell r="H9" t="str">
            <v>6.ไม่ชำนาญเส้นทาง</v>
          </cell>
        </row>
        <row r="10">
          <cell r="A10" t="str">
            <v>รถโดยสารส่วนบุคคล</v>
          </cell>
          <cell r="B10" t="str">
            <v>ม2(ข)</v>
          </cell>
          <cell r="C10" t="str">
            <v>รถโดยสารเฉพาะกิจ</v>
          </cell>
          <cell r="D10" t="str">
            <v>รถยนต์สามล้อ</v>
          </cell>
          <cell r="H10" t="str">
            <v>7.ขาดทักษะที่ถูกต้องในการขับรถ</v>
          </cell>
        </row>
        <row r="11">
          <cell r="A11" t="str">
            <v>รถโดยสารใหม่ยังไม่จดทะเบียน (ป้ายแดง)</v>
          </cell>
          <cell r="B11" t="str">
            <v>ม2(ค)</v>
          </cell>
          <cell r="C11" t="str">
            <v>ไม่ระบุ</v>
          </cell>
          <cell r="D11" t="str">
            <v>รถยนต์นั่งส่วนบุคคลไม่เกิน7คน</v>
          </cell>
          <cell r="H11" t="str">
            <v>8.ขับล้ำเข้าไปในช่องทางจราจรอื่น</v>
          </cell>
        </row>
        <row r="12">
          <cell r="A12" t="str">
            <v>รถวิ่งนอกเส้นทาง</v>
          </cell>
          <cell r="B12" t="str">
            <v>ม2(ง)</v>
          </cell>
          <cell r="D12" t="str">
            <v>รถยนต์นั่งส่วนบุคคลเกิน7คน</v>
          </cell>
          <cell r="H12" t="str">
            <v>9.ขับล้ำเข้าไปในช่องทางฝั่งตรงข้าม</v>
          </cell>
        </row>
        <row r="13">
          <cell r="A13" t="str">
            <v>ไม่ระบุ</v>
          </cell>
          <cell r="B13" t="str">
            <v>ม2(จ)</v>
          </cell>
          <cell r="D13" t="str">
            <v>รถยนต์บรรทุกส่วนบุคคล (ปิคอัพ)</v>
          </cell>
          <cell r="H13" t="str">
            <v>10.ฝ่าฝืนเครื่องหมาย/สัญญาณจราจร</v>
          </cell>
        </row>
        <row r="14">
          <cell r="A14" t="str">
            <v>ไม่เข้าข่าย</v>
          </cell>
          <cell r="B14" t="str">
            <v>ม2จ (จัดระเบียบ)</v>
          </cell>
          <cell r="D14" t="str">
            <v>รถโดยสาร</v>
          </cell>
          <cell r="H14" t="str">
            <v>11.เมาสุรา</v>
          </cell>
        </row>
        <row r="15">
          <cell r="B15" t="str">
            <v>ม3</v>
          </cell>
          <cell r="D15" t="str">
            <v>รถบรรทุก</v>
          </cell>
          <cell r="H15" t="str">
            <v>12.ใช้สารเสพติดออกฤทธิ์ต่อจิตประสาท</v>
          </cell>
        </row>
        <row r="16">
          <cell r="B16" t="str">
            <v>ม3(ก)</v>
          </cell>
          <cell r="D16" t="str">
            <v>รถพ่วง</v>
          </cell>
          <cell r="H16" t="str">
            <v>13.ขาดสมาธิขณะขับรถ</v>
          </cell>
        </row>
        <row r="17">
          <cell r="B17" t="str">
            <v>ม3(ข)</v>
          </cell>
          <cell r="D17" t="str">
            <v>รถใช้งานเกษตร</v>
          </cell>
          <cell r="H17" t="str">
            <v>14.ขับย้อนศร</v>
          </cell>
        </row>
        <row r="18">
          <cell r="B18" t="str">
            <v>ม3(ค)</v>
          </cell>
          <cell r="H18" t="str">
            <v>15.ก้มลงหยิบสิ่งของ</v>
          </cell>
        </row>
        <row r="19">
          <cell r="B19" t="str">
            <v>ม3(จ)</v>
          </cell>
          <cell r="D19" t="str">
            <v>รถคู่กรณีมากกว่า 1 คันขึ้นไป</v>
          </cell>
          <cell r="H19" t="str">
            <v>21.สภาพยางชำรุด/แตก</v>
          </cell>
        </row>
        <row r="20">
          <cell r="B20" t="str">
            <v>ม3(ฉ)</v>
          </cell>
          <cell r="H20" t="str">
            <v>22.ระบบเบรกชำรุด</v>
          </cell>
        </row>
        <row r="21">
          <cell r="B21" t="str">
            <v>ม3(ธ)</v>
          </cell>
          <cell r="H21" t="str">
            <v>23.รถพ่วงหลุด</v>
          </cell>
        </row>
        <row r="22">
          <cell r="B22" t="str">
            <v>ม3(ง)</v>
          </cell>
          <cell r="H22" t="str">
            <v>24.ระบบคันส่งคันชักชำรุด</v>
          </cell>
        </row>
        <row r="23">
          <cell r="B23" t="str">
            <v>ม4</v>
          </cell>
          <cell r="H23" t="str">
            <v>25.ระบบล้อและเพลาชำรุด</v>
          </cell>
        </row>
        <row r="24">
          <cell r="B24" t="str">
            <v>ม4(ก)</v>
          </cell>
          <cell r="H24" t="str">
            <v>26.ระบบไฟฟ้าชำรุด</v>
          </cell>
        </row>
        <row r="25">
          <cell r="B25" t="str">
            <v>ม4(ข)</v>
          </cell>
          <cell r="H25" t="str">
            <v>27.ระบบบังคับเลี้ยวชำรุด</v>
          </cell>
        </row>
        <row r="26">
          <cell r="B26" t="str">
            <v>ม4(ข) พิเศษ</v>
          </cell>
          <cell r="H26" t="str">
            <v>28.อุปกรณ์ส่วนควบอื่นๆชำรุด</v>
          </cell>
        </row>
        <row r="27">
          <cell r="B27" t="str">
            <v>ม4(ค)</v>
          </cell>
          <cell r="H27" t="str">
            <v>31.สภาพถนนชำรุด</v>
          </cell>
        </row>
        <row r="28">
          <cell r="B28" t="str">
            <v>ม4(ง)</v>
          </cell>
          <cell r="H28" t="str">
            <v>32.ฝนตกถนนลื่น</v>
          </cell>
        </row>
        <row r="29">
          <cell r="B29" t="str">
            <v>ม4(จ)</v>
          </cell>
          <cell r="H29" t="str">
            <v>33.ถนนไม่มีไฟฟ้าแสงสว่าง</v>
          </cell>
        </row>
        <row r="30">
          <cell r="B30" t="str">
            <v>ม4(ฉ)</v>
          </cell>
          <cell r="H30" t="str">
            <v>34.ถนนมีสิ่งกีดขวางจราจร</v>
          </cell>
        </row>
        <row r="31">
          <cell r="B31" t="str">
            <v>ม5</v>
          </cell>
          <cell r="H31" t="str">
            <v>41.ประมาทร่วม</v>
          </cell>
        </row>
        <row r="32">
          <cell r="B32" t="str">
            <v>ม5(ก)</v>
          </cell>
          <cell r="H32" t="str">
            <v>42.รถอีกคันกระเด็นมาถูกโดยบังเอิญ</v>
          </cell>
        </row>
        <row r="33">
          <cell r="B33" t="str">
            <v>ม5(ข)</v>
          </cell>
          <cell r="H33" t="str">
            <v>ไม่ระบุ</v>
          </cell>
        </row>
        <row r="34">
          <cell r="B34" t="str">
            <v>ม6</v>
          </cell>
        </row>
        <row r="35">
          <cell r="B35" t="str">
            <v>ม6(ก)</v>
          </cell>
        </row>
        <row r="36">
          <cell r="B36" t="str">
            <v>ม6(ข)</v>
          </cell>
        </row>
        <row r="37">
          <cell r="B37" t="str">
            <v>ม7-รถโดยสารเฉพาะกิจ</v>
          </cell>
        </row>
        <row r="38">
          <cell r="B38" t="str">
            <v>ไม่ระบุ</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รถโดยสาร-10"/>
      <sheetName val="รถโดยสาร-30"/>
      <sheetName val="รถบรรทุก-data"/>
      <sheetName val="รถรับส่งนักเรียน-data"/>
      <sheetName val="Sheet1"/>
    </sheetNames>
    <sheetDataSet>
      <sheetData sheetId="0">
        <row r="7">
          <cell r="BN7" t="str">
            <v>ย่านชุมชน</v>
          </cell>
          <cell r="BP7" t="str">
            <v>น้อยกว่า 2 ช่องจราจร</v>
          </cell>
          <cell r="BR7" t="str">
            <v>คอนกรีต</v>
          </cell>
          <cell r="BS7" t="str">
            <v>ทางตรง</v>
          </cell>
          <cell r="BT7" t="str">
            <v>ไม่มีการควบคุม</v>
          </cell>
          <cell r="BU7" t="str">
            <v>แจ่มใส</v>
          </cell>
          <cell r="BX7" t="str">
            <v>ม1</v>
          </cell>
          <cell r="BY7" t="str">
            <v>รถโดยสาร 1 ชั้น</v>
          </cell>
          <cell r="CA7" t="str">
            <v>รถโดยสาร</v>
          </cell>
          <cell r="CB7" t="str">
            <v>1.ขับรถด้วยความเร็ว</v>
          </cell>
          <cell r="CF7" t="str">
            <v>ปรับ</v>
          </cell>
        </row>
        <row r="8">
          <cell r="BN8" t="str">
            <v>นอกเมือง</v>
          </cell>
          <cell r="BP8" t="str">
            <v>2 ช่องจราจร</v>
          </cell>
          <cell r="BR8" t="str">
            <v>ลาดยาง</v>
          </cell>
          <cell r="BS8" t="str">
            <v>ทางโค้ง</v>
          </cell>
          <cell r="BT8" t="str">
            <v>มีป้ายจำกัดความเร็ว</v>
          </cell>
          <cell r="BU8" t="str">
            <v>มีหมอกควัน</v>
          </cell>
          <cell r="BX8" t="str">
            <v>ม1ก</v>
          </cell>
          <cell r="BY8" t="str">
            <v>รถโดยสาร 2 ชั้น</v>
          </cell>
          <cell r="CA8" t="str">
            <v>รถคู่กรณี</v>
          </cell>
          <cell r="CB8" t="str">
            <v>2. ขับรถตัดหน้าในระยะกระชั้นชิด</v>
          </cell>
          <cell r="CF8" t="str">
            <v>ปรับและอบรม</v>
          </cell>
        </row>
        <row r="9">
          <cell r="BN9" t="str">
            <v>อื่น ๆ</v>
          </cell>
          <cell r="BP9" t="str">
            <v>4 ช่องจราจร</v>
          </cell>
          <cell r="BR9" t="str">
            <v>ลูกรัง หิน ดิน</v>
          </cell>
          <cell r="BS9" t="str">
            <v>ทางแยก</v>
          </cell>
          <cell r="BT9" t="str">
            <v>มีสัญญาณไฟจราจร</v>
          </cell>
          <cell r="BU9" t="str">
            <v>ฝนตก</v>
          </cell>
          <cell r="BX9" t="str">
            <v>ม1ข</v>
          </cell>
          <cell r="BY9" t="str">
            <v>รถตู้</v>
          </cell>
          <cell r="CA9" t="str">
            <v>ประมาทร่วม</v>
          </cell>
          <cell r="CB9" t="str">
            <v>3. ขับตามหลังในระยะกระชั้นชิด</v>
          </cell>
          <cell r="CF9" t="str">
            <v>พักใช้ใบอนุญาตขับรถ</v>
          </cell>
        </row>
        <row r="10">
          <cell r="BN10" t="str">
            <v>ไม่ระบุ</v>
          </cell>
          <cell r="BP10" t="str">
            <v>6 ช่องจราจร</v>
          </cell>
          <cell r="BR10" t="str">
            <v>อื่น ๆ</v>
          </cell>
          <cell r="BS10" t="str">
            <v>สะพาน</v>
          </cell>
          <cell r="BT10" t="str">
            <v>เขตห้ามแซง</v>
          </cell>
          <cell r="BU10" t="str">
            <v>มีไฟฟ้าแสงสว่าง</v>
          </cell>
          <cell r="BX10" t="str">
            <v>ม1ขพิเศษ</v>
          </cell>
          <cell r="BY10" t="str">
            <v>รถโดยสารสองแถว</v>
          </cell>
          <cell r="CA10" t="str">
            <v>ไม่ระบุ</v>
          </cell>
          <cell r="CB10" t="str">
            <v>4. หลับใน</v>
          </cell>
          <cell r="CF10" t="str">
            <v>เพิกถอนใบอนุญาตขับรถ</v>
          </cell>
        </row>
        <row r="11">
          <cell r="BP11" t="str">
            <v>8 ช่องจราจร</v>
          </cell>
          <cell r="BR11" t="str">
            <v>ไม่ระบุ</v>
          </cell>
          <cell r="BS11" t="str">
            <v>วงเวียน</v>
          </cell>
          <cell r="BT11" t="str">
            <v>มีเจ้าพนักงานจราจรควบคุม</v>
          </cell>
          <cell r="BU11" t="str">
            <v>ไม่มีไฟฟ้าแสงสว่าง/มืดครึ้ม</v>
          </cell>
          <cell r="BX11" t="str">
            <v>ม2</v>
          </cell>
          <cell r="BY11" t="str">
            <v>รถโดยสารพ่วง</v>
          </cell>
          <cell r="CB11" t="str">
            <v>5. ขับแซงอย่างผิดกฎหมาย/แซงในที่คับขัน</v>
          </cell>
          <cell r="CF11" t="str">
            <v>ปรับและพักใช้ใบอนุญาตขับรถ</v>
          </cell>
        </row>
        <row r="12">
          <cell r="BP12" t="str">
            <v>มากกว่า 8 ช่องจราจร</v>
          </cell>
          <cell r="BS12" t="str">
            <v>บริเวณเขา</v>
          </cell>
          <cell r="BT12" t="str">
            <v>อื่น ๆ</v>
          </cell>
          <cell r="BU12" t="str">
            <v>มีต้นไม้ใหญ่ข้างทาง</v>
          </cell>
          <cell r="BX12" t="str">
            <v>ม2ก</v>
          </cell>
          <cell r="BY12" t="str">
            <v>รถโดยสารกึ่งพ่วง</v>
          </cell>
          <cell r="CB12" t="str">
            <v>6. ไม่ชำนาญเส้นทาง</v>
          </cell>
          <cell r="CF12" t="str">
            <v>ปรับ พักใช้ใบอนุญาตขับรถ และอบรม</v>
          </cell>
        </row>
        <row r="13">
          <cell r="BP13" t="str">
            <v>ไม่ระบุ</v>
          </cell>
          <cell r="BS13" t="str">
            <v>ทางกลับรถ</v>
          </cell>
          <cell r="BT13" t="str">
            <v>ไม่ระบุ</v>
          </cell>
          <cell r="BU13" t="str">
            <v>มีป้ายโฆษณาข้างทาง</v>
          </cell>
          <cell r="BX13" t="str">
            <v>ม2ข</v>
          </cell>
          <cell r="BY13" t="str">
            <v>รถโดยสารเฉพาะกิจ</v>
          </cell>
          <cell r="CB13" t="str">
            <v>7. ขาดทักษะที่ถูกต้องในการขับรถ</v>
          </cell>
          <cell r="CF13" t="str">
            <v>ปรับและเพิกถอนใบอนุญาตขับรถ</v>
          </cell>
        </row>
        <row r="14">
          <cell r="BS14" t="str">
            <v>อื่น ๆ</v>
          </cell>
          <cell r="BU14" t="str">
            <v>อื่นๆ</v>
          </cell>
          <cell r="BX14" t="str">
            <v>ม2ค</v>
          </cell>
          <cell r="BY14" t="str">
            <v>ไม่ระบุ</v>
          </cell>
          <cell r="CB14" t="str">
            <v>8. ขับล้ำเข้าไปในช่องทางจราจรอื่น</v>
          </cell>
          <cell r="CF14" t="str">
            <v>อื่น ๆ</v>
          </cell>
        </row>
        <row r="15">
          <cell r="BS15" t="str">
            <v>ไม่ระบุ</v>
          </cell>
          <cell r="BU15" t="str">
            <v>ไม่ระบุ</v>
          </cell>
          <cell r="BX15" t="str">
            <v>ม2ง</v>
          </cell>
          <cell r="CB15" t="str">
            <v>9. ขับล้ำเข้าไปในช่องทางฝั่งตรงข้าม</v>
          </cell>
          <cell r="CF15" t="str">
            <v>ไม่ระบุ</v>
          </cell>
        </row>
        <row r="16">
          <cell r="BX16" t="str">
            <v>ม2จ</v>
          </cell>
          <cell r="CB16" t="str">
            <v>10. ฝ่าฝืนเครื่องหมาย/สัญญาณจราจร</v>
          </cell>
        </row>
        <row r="17">
          <cell r="BX17" t="str">
            <v>ม3</v>
          </cell>
          <cell r="CB17" t="str">
            <v>11. เมาสุรา</v>
          </cell>
        </row>
        <row r="18">
          <cell r="BX18" t="str">
            <v>ม3ก</v>
          </cell>
          <cell r="CB18" t="str">
            <v>12. ใช้สารเสพติดออกฤทธิ์ต่อจิตประสาท</v>
          </cell>
        </row>
        <row r="19">
          <cell r="BX19" t="str">
            <v>ม3ข</v>
          </cell>
          <cell r="CB19" t="str">
            <v>13. ขาดสมาธิขณะขับรถ</v>
          </cell>
        </row>
        <row r="20">
          <cell r="BX20" t="str">
            <v>ม3ค</v>
          </cell>
          <cell r="CB20" t="str">
            <v>14. ขับย้อนศร</v>
          </cell>
        </row>
        <row r="21">
          <cell r="BX21" t="str">
            <v>ม3ง</v>
          </cell>
          <cell r="CB21" t="str">
            <v>21. สภาพยางชำรุด</v>
          </cell>
        </row>
        <row r="23">
          <cell r="BX23" t="str">
            <v>ม3จ(13-14ที่นั่งมีที่ยืน)</v>
          </cell>
          <cell r="CB23" t="str">
            <v>22. ระบบเบรกชำรุด</v>
          </cell>
        </row>
        <row r="24">
          <cell r="BX24" t="str">
            <v>ม3(ฉ)</v>
          </cell>
          <cell r="CB24" t="str">
            <v>24. ระบบคันส่งคันชักชำรุด</v>
          </cell>
        </row>
        <row r="25">
          <cell r="BX25" t="str">
            <v>ม3(ธ)</v>
          </cell>
          <cell r="CB25" t="str">
            <v>25. ระบบล้อและเพลาชำรุด</v>
          </cell>
        </row>
        <row r="26">
          <cell r="BX26" t="str">
            <v>ม4</v>
          </cell>
          <cell r="CB26" t="str">
            <v>26. ระบบไฟฟ้าชำรุด</v>
          </cell>
        </row>
        <row r="27">
          <cell r="BX27" t="str">
            <v>ม4ก</v>
          </cell>
          <cell r="CB27" t="str">
            <v>27. ระบบพวงมาลัยชำรุด</v>
          </cell>
        </row>
        <row r="28">
          <cell r="BX28" t="str">
            <v>ม4ข</v>
          </cell>
          <cell r="CB28" t="str">
            <v>28. อุปกรณ์ส่วนควบอื่นๆชำรุด</v>
          </cell>
        </row>
        <row r="29">
          <cell r="BX29" t="str">
            <v>ม4ค</v>
          </cell>
          <cell r="CB29" t="str">
            <v>31. สภาพถนนชำรุด</v>
          </cell>
        </row>
        <row r="30">
          <cell r="BX30" t="str">
            <v>ม4ง</v>
          </cell>
          <cell r="CB30" t="str">
            <v>32. ฝนตกถนนลื่น</v>
          </cell>
        </row>
        <row r="31">
          <cell r="BX31" t="str">
            <v>ม4จ</v>
          </cell>
          <cell r="CB31" t="str">
            <v>33. ถนนไม่มีไฟฟ้าแสงสว่าง</v>
          </cell>
        </row>
        <row r="32">
          <cell r="BX32" t="str">
            <v>ม4ฉ</v>
          </cell>
          <cell r="CB32" t="str">
            <v>34. ถนนมีสิ่งกีดขวางจราจร</v>
          </cell>
        </row>
        <row r="33">
          <cell r="BX33" t="str">
            <v>ม5</v>
          </cell>
          <cell r="CB33" t="str">
            <v>41. ประมาทร่วม</v>
          </cell>
        </row>
        <row r="34">
          <cell r="BX34" t="str">
            <v>ม5ก</v>
          </cell>
          <cell r="CB34" t="str">
            <v>42.รถอีกคันกระเด็นมาถูกโดยบังเอิญ</v>
          </cell>
        </row>
        <row r="35">
          <cell r="BX35" t="str">
            <v>ม5ข</v>
          </cell>
          <cell r="CB35" t="str">
            <v>ไม่ระบุ</v>
          </cell>
        </row>
        <row r="36">
          <cell r="BX36" t="str">
            <v>ม6</v>
          </cell>
        </row>
        <row r="37">
          <cell r="BX37" t="str">
            <v>ม6ก</v>
          </cell>
        </row>
        <row r="38">
          <cell r="BX38" t="str">
            <v>ม6ข</v>
          </cell>
        </row>
        <row r="40">
          <cell r="BX40" t="str">
            <v>ไม่ระบุ</v>
          </cell>
        </row>
      </sheetData>
      <sheetData sheetId="1">
        <row r="7">
          <cell r="BN7" t="str">
            <v>ย่านชุมชน</v>
          </cell>
          <cell r="BP7" t="str">
            <v>น้อยกว่า 2 ช่องจราจร</v>
          </cell>
          <cell r="BR7" t="str">
            <v>คอนกรีต</v>
          </cell>
          <cell r="BS7" t="str">
            <v>ทางตรง</v>
          </cell>
          <cell r="BT7" t="str">
            <v>ไม่มีการควบคุม</v>
          </cell>
          <cell r="BU7" t="str">
            <v>แจ่มใส</v>
          </cell>
          <cell r="BX7" t="str">
            <v>ม1</v>
          </cell>
          <cell r="BY7" t="str">
            <v>รถโดยสาร 1 ชั้น</v>
          </cell>
          <cell r="CA7" t="str">
            <v>รถโดยสาร</v>
          </cell>
          <cell r="CB7" t="str">
            <v>1.ขับรถด้วยความเร็ว</v>
          </cell>
          <cell r="CF7" t="str">
            <v>ปรับ</v>
          </cell>
        </row>
        <row r="8">
          <cell r="BN8" t="str">
            <v>นอกเมือง</v>
          </cell>
          <cell r="BP8" t="str">
            <v>2 ช่องจราจร</v>
          </cell>
          <cell r="BR8" t="str">
            <v>ลาดยาง</v>
          </cell>
          <cell r="BS8" t="str">
            <v>ทางโค้ง</v>
          </cell>
          <cell r="BT8" t="str">
            <v>มีป้ายจำกัดความเร็ว</v>
          </cell>
          <cell r="BU8" t="str">
            <v>มีหมอกควัน</v>
          </cell>
          <cell r="BX8" t="str">
            <v>ม1ก</v>
          </cell>
          <cell r="BY8" t="str">
            <v>รถโดยสาร 2 ชั้น</v>
          </cell>
          <cell r="CA8" t="str">
            <v>รถคู่กรณี</v>
          </cell>
          <cell r="CB8" t="str">
            <v>2. ขับรถตัดหน้าในระยะกระชั้นชิด</v>
          </cell>
          <cell r="CF8" t="str">
            <v>ปรับและอบรม</v>
          </cell>
        </row>
        <row r="9">
          <cell r="BN9" t="str">
            <v>อื่น ๆ</v>
          </cell>
          <cell r="BP9" t="str">
            <v>4 ช่องจราจร</v>
          </cell>
          <cell r="BR9" t="str">
            <v>ลูกรัง หิน ดิน</v>
          </cell>
          <cell r="BS9" t="str">
            <v>ทางแยก</v>
          </cell>
          <cell r="BT9" t="str">
            <v>มีสัญญาณไฟจราจร</v>
          </cell>
          <cell r="BU9" t="str">
            <v>ฝนตก</v>
          </cell>
          <cell r="BX9" t="str">
            <v>ม1ข</v>
          </cell>
          <cell r="BY9" t="str">
            <v>รถตู้</v>
          </cell>
          <cell r="CA9" t="str">
            <v>ประมาทร่วม</v>
          </cell>
          <cell r="CB9" t="str">
            <v>3. ขับตามหลังในระยะกระชั้นชิด</v>
          </cell>
          <cell r="CF9" t="str">
            <v>พักใช้ใบอนุญาตขับรถ</v>
          </cell>
        </row>
        <row r="10">
          <cell r="BN10" t="str">
            <v>ไม่ระบุ</v>
          </cell>
          <cell r="BP10" t="str">
            <v>6 ช่องจราจร</v>
          </cell>
          <cell r="BR10" t="str">
            <v>อื่น ๆ</v>
          </cell>
          <cell r="BS10" t="str">
            <v>สะพาน</v>
          </cell>
          <cell r="BT10" t="str">
            <v>เขตห้ามแซง</v>
          </cell>
          <cell r="BU10" t="str">
            <v>มีไฟฟ้าแสงสว่าง</v>
          </cell>
          <cell r="BX10" t="str">
            <v>ม1ขพิเศษ</v>
          </cell>
          <cell r="BY10" t="str">
            <v>รถโดยสารสองแถว</v>
          </cell>
          <cell r="CA10" t="str">
            <v>ไม่ระบุ</v>
          </cell>
          <cell r="CB10" t="str">
            <v>4. หลับใน</v>
          </cell>
          <cell r="CF10" t="str">
            <v>เพิกถอนใบอนุญาตขับรถ</v>
          </cell>
        </row>
        <row r="11">
          <cell r="BP11" t="str">
            <v>8 ช่องจราจร</v>
          </cell>
          <cell r="BR11" t="str">
            <v>ไม่ระบุ</v>
          </cell>
          <cell r="BS11" t="str">
            <v>วงเวียน</v>
          </cell>
          <cell r="BT11" t="str">
            <v>มีเจ้าพนักงานจราจรควบคุม</v>
          </cell>
          <cell r="BU11" t="str">
            <v>ไม่มีไฟฟ้าแสงสว่าง/มืดครึ้ม</v>
          </cell>
          <cell r="BX11" t="str">
            <v>ม2</v>
          </cell>
          <cell r="BY11" t="str">
            <v>รถโดยสารพ่วง</v>
          </cell>
          <cell r="CB11" t="str">
            <v>5. ขับแซงอย่างผิดกฎหมาย/แซงในที่คับขัน</v>
          </cell>
          <cell r="CF11" t="str">
            <v>ปรับและพักใช้ใบอนุญาตขับรถ</v>
          </cell>
        </row>
        <row r="12">
          <cell r="BP12" t="str">
            <v>มากกว่า 8 ช่องจราจร</v>
          </cell>
          <cell r="BS12" t="str">
            <v>บริเวณเขา</v>
          </cell>
          <cell r="BT12" t="str">
            <v>อื่น ๆ</v>
          </cell>
          <cell r="BU12" t="str">
            <v>มีต้นไม้ใหญ่ข้างทาง</v>
          </cell>
          <cell r="BX12" t="str">
            <v>ม2ก</v>
          </cell>
          <cell r="BY12" t="str">
            <v>รถโดยสารกึ่งพ่วง</v>
          </cell>
          <cell r="CB12" t="str">
            <v>6. ไม่ชำนาญเส้นทาง</v>
          </cell>
          <cell r="CF12" t="str">
            <v>ปรับ พักใช้ใบอนุญาตขับรถ และอบรม</v>
          </cell>
        </row>
        <row r="13">
          <cell r="BP13" t="str">
            <v>ไม่ระบุ</v>
          </cell>
          <cell r="BS13" t="str">
            <v>ทางกลับรถ</v>
          </cell>
          <cell r="BT13" t="str">
            <v>ไม่ระบุ</v>
          </cell>
          <cell r="BU13" t="str">
            <v>มีป้ายโฆษณาข้างทาง</v>
          </cell>
          <cell r="BX13" t="str">
            <v>ม2ข</v>
          </cell>
          <cell r="BY13" t="str">
            <v>รถโดยสารเฉพาะกิจ</v>
          </cell>
          <cell r="CB13" t="str">
            <v>7. ขาดทักษะที่ถูกต้องในการขับรถ</v>
          </cell>
          <cell r="CF13" t="str">
            <v>ปรับและเพิกถอนใบอนุญาตขับรถ</v>
          </cell>
        </row>
        <row r="14">
          <cell r="BS14" t="str">
            <v>อื่น ๆ</v>
          </cell>
          <cell r="BU14" t="str">
            <v>อื่นๆ</v>
          </cell>
          <cell r="BX14" t="str">
            <v>ม2ค</v>
          </cell>
          <cell r="BY14" t="str">
            <v>ไม่ระบุ</v>
          </cell>
          <cell r="CB14" t="str">
            <v>8. ขับล้ำเข้าไปในช่องทางจราจรอื่น</v>
          </cell>
          <cell r="CF14" t="str">
            <v>อื่น ๆ</v>
          </cell>
        </row>
        <row r="15">
          <cell r="BS15" t="str">
            <v>ไม่ระบุ</v>
          </cell>
          <cell r="BU15" t="str">
            <v>ไม่ระบุ</v>
          </cell>
          <cell r="BX15" t="str">
            <v>ม2ง</v>
          </cell>
          <cell r="CB15" t="str">
            <v>9. ขับล้ำเข้าไปในช่องทางฝั่งตรงข้าม</v>
          </cell>
          <cell r="CF15" t="str">
            <v>ไม่ระบุ</v>
          </cell>
        </row>
        <row r="16">
          <cell r="BX16" t="str">
            <v>ม2จ</v>
          </cell>
          <cell r="CB16" t="str">
            <v>10. ฝ่าฝืนเครื่องหมาย/สัญญาณจราจร</v>
          </cell>
        </row>
        <row r="17">
          <cell r="BX17" t="str">
            <v>ม3</v>
          </cell>
          <cell r="CB17" t="str">
            <v>11. เมาสุรา</v>
          </cell>
        </row>
        <row r="18">
          <cell r="BX18" t="str">
            <v>ม3ก</v>
          </cell>
          <cell r="CB18" t="str">
            <v>12. ใช้สารเสพติดออกฤทธิ์ต่อจิตประสาท</v>
          </cell>
        </row>
        <row r="19">
          <cell r="BX19" t="str">
            <v>ม3ข</v>
          </cell>
          <cell r="CB19" t="str">
            <v>13. ขาดสมาธิขณะขับรถ</v>
          </cell>
        </row>
        <row r="20">
          <cell r="BX20" t="str">
            <v>ม3ค</v>
          </cell>
          <cell r="CB20" t="str">
            <v>14. ขับย้อนศร</v>
          </cell>
        </row>
        <row r="21">
          <cell r="BX21" t="str">
            <v>ม3ง</v>
          </cell>
          <cell r="CB21" t="str">
            <v>21. สภาพยางชำรุด</v>
          </cell>
        </row>
        <row r="23">
          <cell r="BX23" t="str">
            <v>ม3จ(13-14ที่นั่งมีที่ยืน)</v>
          </cell>
          <cell r="CB23" t="str">
            <v>22. ระบบเบรกชำรุด</v>
          </cell>
        </row>
        <row r="24">
          <cell r="BX24" t="str">
            <v>ม3(ฉ)</v>
          </cell>
          <cell r="CB24" t="str">
            <v>24. ระบบคันส่งคันชักชำรุด</v>
          </cell>
        </row>
        <row r="25">
          <cell r="BX25" t="str">
            <v>ม3(ธ)</v>
          </cell>
          <cell r="CB25" t="str">
            <v>25. ระบบล้อและเพลาชำรุด</v>
          </cell>
        </row>
        <row r="26">
          <cell r="BX26" t="str">
            <v>ม4</v>
          </cell>
          <cell r="CB26" t="str">
            <v>26. ระบบไฟฟ้าชำรุด</v>
          </cell>
        </row>
        <row r="27">
          <cell r="BX27" t="str">
            <v>ม4ก</v>
          </cell>
          <cell r="CB27" t="str">
            <v>27. ระบบพวงมาลัยชำรุด</v>
          </cell>
        </row>
        <row r="28">
          <cell r="BX28" t="str">
            <v>ม4ข</v>
          </cell>
          <cell r="CB28" t="str">
            <v>28. อุปกรณ์ส่วนควบอื่นๆชำรุด</v>
          </cell>
        </row>
        <row r="29">
          <cell r="BX29" t="str">
            <v>ม4ค</v>
          </cell>
          <cell r="CB29" t="str">
            <v>31. สภาพถนนชำรุด</v>
          </cell>
        </row>
        <row r="30">
          <cell r="BX30" t="str">
            <v>ม4ง</v>
          </cell>
          <cell r="CB30" t="str">
            <v>32. ฝนตกถนนลื่น</v>
          </cell>
        </row>
        <row r="31">
          <cell r="BX31" t="str">
            <v>ม4จ</v>
          </cell>
          <cell r="CB31" t="str">
            <v>33. ถนนไม่มีไฟฟ้าแสงสว่าง</v>
          </cell>
        </row>
        <row r="32">
          <cell r="BX32" t="str">
            <v>ม4ฉ</v>
          </cell>
          <cell r="CB32" t="str">
            <v>34. ถนนมีสิ่งกีดขวางจราจร</v>
          </cell>
        </row>
        <row r="33">
          <cell r="BX33" t="str">
            <v>ม5</v>
          </cell>
          <cell r="CB33" t="str">
            <v>41. ประมาทร่วม</v>
          </cell>
        </row>
        <row r="34">
          <cell r="BX34" t="str">
            <v>ม5ก</v>
          </cell>
          <cell r="CB34" t="str">
            <v>42.รถอีกคันกระเด็นมาถูกโดยบังเอิญ</v>
          </cell>
        </row>
        <row r="35">
          <cell r="BX35" t="str">
            <v>ม5ข</v>
          </cell>
          <cell r="CB35" t="str">
            <v>ไม่ระบุ</v>
          </cell>
        </row>
        <row r="36">
          <cell r="BX36" t="str">
            <v>ม6</v>
          </cell>
        </row>
        <row r="37">
          <cell r="BX37" t="str">
            <v>ม6ก</v>
          </cell>
        </row>
        <row r="38">
          <cell r="BX38" t="str">
            <v>ม6ข</v>
          </cell>
        </row>
        <row r="40">
          <cell r="BX40" t="str">
            <v>ไม่ระบุ</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รถโดยสาร-data"/>
      <sheetName val="รถบรรทุก-data"/>
    </sheetNames>
    <sheetDataSet>
      <sheetData sheetId="0">
        <row r="7">
          <cell r="BN7" t="str">
            <v>ย่านชุมชน</v>
          </cell>
          <cell r="BP7" t="str">
            <v>น้อยกว่า 2 ช่องจราจร</v>
          </cell>
          <cell r="BR7" t="str">
            <v>คอนกรีต</v>
          </cell>
          <cell r="BS7" t="str">
            <v>ทางตรง</v>
          </cell>
          <cell r="BT7" t="str">
            <v>ไม่มีการควบคุม</v>
          </cell>
          <cell r="BU7" t="str">
            <v>แจ่มใส</v>
          </cell>
          <cell r="BX7" t="str">
            <v>ม1</v>
          </cell>
          <cell r="BY7" t="str">
            <v>รถโดยสาร 1 ชั้น</v>
          </cell>
          <cell r="CA7" t="str">
            <v>รถโดยสาร</v>
          </cell>
          <cell r="CB7" t="str">
            <v>1.ขับรถด้วยความเร็ว</v>
          </cell>
          <cell r="CE7" t="str">
            <v>เปรียบเทียบปรับ</v>
          </cell>
          <cell r="CF7" t="str">
            <v>ปรับ</v>
          </cell>
          <cell r="CG7" t="str">
            <v>ไม่ขาดต่อภาษี</v>
          </cell>
          <cell r="CH7" t="str">
            <v>ผู้ประกอบการขนส่ง</v>
          </cell>
        </row>
        <row r="8">
          <cell r="BN8" t="str">
            <v>นอกเมือง</v>
          </cell>
          <cell r="BP8" t="str">
            <v>2 ช่องจราจร</v>
          </cell>
          <cell r="BR8" t="str">
            <v>ลาดยาง</v>
          </cell>
          <cell r="BS8" t="str">
            <v>ทางโค้ง</v>
          </cell>
          <cell r="BT8" t="str">
            <v>มีป้ายจำกัดความเร็ว</v>
          </cell>
          <cell r="BU8" t="str">
            <v>มีหมอกควัน</v>
          </cell>
          <cell r="BX8" t="str">
            <v>ม1ก</v>
          </cell>
          <cell r="BY8" t="str">
            <v>รถโดยสาร 2 ชั้น</v>
          </cell>
          <cell r="CA8" t="str">
            <v>รถคู่กรณี</v>
          </cell>
          <cell r="CB8" t="str">
            <v>2. ขับรถตัดหน้าในระยะกระชั้นชิด</v>
          </cell>
          <cell r="CE8" t="str">
            <v>ถอนรถออกจากบัญชี ขส.บ.11</v>
          </cell>
          <cell r="CF8" t="str">
            <v>ปรับและอบรม</v>
          </cell>
          <cell r="CG8" t="str">
            <v>ขาดต่อภาษี</v>
          </cell>
          <cell r="CH8" t="str">
            <v>สขจ.</v>
          </cell>
        </row>
        <row r="9">
          <cell r="BN9" t="str">
            <v>อื่น ๆ</v>
          </cell>
          <cell r="BP9" t="str">
            <v>4 ช่องจราจร</v>
          </cell>
          <cell r="BR9" t="str">
            <v>ลูกรัง หิน ดิน</v>
          </cell>
          <cell r="BS9" t="str">
            <v>ทางแยก</v>
          </cell>
          <cell r="BT9" t="str">
            <v>มีสัญญาณไฟจราจร</v>
          </cell>
          <cell r="BU9" t="str">
            <v>ฝนตก</v>
          </cell>
          <cell r="BX9" t="str">
            <v>ม1ข</v>
          </cell>
          <cell r="BY9" t="str">
            <v>รถตู้</v>
          </cell>
          <cell r="CA9" t="str">
            <v>ประมาทร่วม</v>
          </cell>
          <cell r="CB9" t="str">
            <v>3. ขับตามหลังในระยะกระชั้นชิด</v>
          </cell>
          <cell r="CE9" t="str">
            <v>อายัดรถ</v>
          </cell>
          <cell r="CF9" t="str">
            <v>พักใช้ใบอนุญาตขับรถ</v>
          </cell>
          <cell r="CG9" t="str">
            <v>ไม่ระบุ</v>
          </cell>
          <cell r="CH9" t="str">
            <v>ผู้ประกอบการขนส่ง และ สขจ.</v>
          </cell>
        </row>
        <row r="10">
          <cell r="BN10" t="str">
            <v>ไม่ระบุ</v>
          </cell>
          <cell r="BP10" t="str">
            <v>6 ช่องจราจร</v>
          </cell>
          <cell r="BR10" t="str">
            <v>อื่น ๆ</v>
          </cell>
          <cell r="BS10" t="str">
            <v>สะพาน</v>
          </cell>
          <cell r="BT10" t="str">
            <v>เขตห้ามแซง</v>
          </cell>
          <cell r="BU10" t="str">
            <v>มีไฟฟ้าแสงสว่าง</v>
          </cell>
          <cell r="BX10" t="str">
            <v>ม1ขพิเศษ</v>
          </cell>
          <cell r="BY10" t="str">
            <v>รถโดยสารสองแถว</v>
          </cell>
          <cell r="CA10" t="str">
            <v>ไม่ระบุ</v>
          </cell>
          <cell r="CB10" t="str">
            <v>4. หลับใน</v>
          </cell>
          <cell r="CE10" t="str">
            <v>พักใช้ใบอนุญาตประกอบการฯ</v>
          </cell>
          <cell r="CF10" t="str">
            <v>เพิกถอนใบอนุญาตขับรถ</v>
          </cell>
          <cell r="CH10" t="str">
            <v>แหล่งอื่น ๆ</v>
          </cell>
        </row>
        <row r="11">
          <cell r="BP11">
            <v>0</v>
          </cell>
          <cell r="BR11">
            <v>0</v>
          </cell>
          <cell r="BS11">
            <v>0</v>
          </cell>
          <cell r="BT11">
            <v>0</v>
          </cell>
          <cell r="BU11">
            <v>0</v>
          </cell>
          <cell r="BX11">
            <v>0</v>
          </cell>
          <cell r="BY11">
            <v>0</v>
          </cell>
          <cell r="CB11">
            <v>0</v>
          </cell>
        </row>
        <row r="12">
          <cell r="BP12" t="str">
            <v>8 ช่องจราจร</v>
          </cell>
          <cell r="BR12" t="str">
            <v>ไม่ระบุ</v>
          </cell>
          <cell r="BS12" t="str">
            <v>วงเวียน</v>
          </cell>
          <cell r="BT12" t="str">
            <v>มีเจ้าพนักงานจราจรควบคุม</v>
          </cell>
          <cell r="BU12" t="str">
            <v>ไม่มีไฟฟ้าแสงสว่าง/มืดครึ้ม</v>
          </cell>
          <cell r="BX12" t="str">
            <v>ม2</v>
          </cell>
          <cell r="BY12" t="str">
            <v>รถโดยสารพ่วง</v>
          </cell>
          <cell r="CB12" t="str">
            <v>5. ขับแซงอย่างผิดกฎหมาย/แซงในที่คับขัน</v>
          </cell>
          <cell r="CE12" t="str">
            <v>เพิกถอนใบอนุญาตประกอบการฯ</v>
          </cell>
          <cell r="CF12" t="str">
            <v>ปรับและพักใช้ใบอนุญาตขับรถ</v>
          </cell>
        </row>
        <row r="13">
          <cell r="BP13" t="str">
            <v>มากกว่า 8 ช่องจราจร</v>
          </cell>
          <cell r="BS13" t="str">
            <v>บริเวณเขา</v>
          </cell>
          <cell r="BT13" t="str">
            <v>อื่น ๆ</v>
          </cell>
          <cell r="BU13" t="str">
            <v>มีต้นไม้ใหญ่ข้างทาง</v>
          </cell>
          <cell r="BX13" t="str">
            <v>ม2ก</v>
          </cell>
          <cell r="BY13" t="str">
            <v>รถโดยสารกึ่งพ่วง</v>
          </cell>
          <cell r="CB13" t="str">
            <v>6. ไม่ชำนาญเส้นทาง</v>
          </cell>
          <cell r="CE13" t="str">
            <v>อื่น ๆ</v>
          </cell>
          <cell r="CF13" t="str">
            <v>ปรับ พักใช้ใบอนุญาตขับรถ และอบรม</v>
          </cell>
        </row>
        <row r="14">
          <cell r="BP14" t="str">
            <v>ไม่ระบุ</v>
          </cell>
          <cell r="BS14" t="str">
            <v>ทางกลับรถ</v>
          </cell>
          <cell r="BT14" t="str">
            <v>ไม่ระบุ</v>
          </cell>
          <cell r="BU14" t="str">
            <v>มีป้ายโฆษณาข้างทาง</v>
          </cell>
          <cell r="BX14" t="str">
            <v>ม2ข</v>
          </cell>
          <cell r="BY14" t="str">
            <v>รถโดยสารเฉพาะกิจ</v>
          </cell>
          <cell r="CB14" t="str">
            <v>7. ขาดทักษะที่ถูกต้องในการขับรถ</v>
          </cell>
          <cell r="CE14" t="str">
            <v>ไม่ระบุ</v>
          </cell>
          <cell r="CF14" t="str">
            <v>ปรับและเพิกถอนใบอนุญาตขับรถ</v>
          </cell>
        </row>
        <row r="15">
          <cell r="BS15" t="str">
            <v>อื่น ๆ</v>
          </cell>
          <cell r="BU15" t="str">
            <v>อื่นๆ</v>
          </cell>
          <cell r="BX15" t="str">
            <v>ม2ค</v>
          </cell>
          <cell r="BY15" t="str">
            <v>ไม่ระบุ</v>
          </cell>
          <cell r="CB15" t="str">
            <v>8. ขับล้ำเข้าไปในช่องทางจราจรอื่น</v>
          </cell>
          <cell r="CF15" t="str">
            <v>อื่น ๆ</v>
          </cell>
        </row>
        <row r="16">
          <cell r="BS16" t="str">
            <v>ไม่ระบุ</v>
          </cell>
          <cell r="BU16" t="str">
            <v>ไม่ระบุ</v>
          </cell>
          <cell r="BX16" t="str">
            <v>ม2ง</v>
          </cell>
          <cell r="BY16">
            <v>0</v>
          </cell>
          <cell r="CB16" t="str">
            <v>9. ขับล้ำเข้าไปในช่องทางฝั่งตรงข้าม</v>
          </cell>
          <cell r="CF16" t="str">
            <v>ไม่ระบุ</v>
          </cell>
        </row>
        <row r="17">
          <cell r="BX17" t="str">
            <v>ม2จ</v>
          </cell>
          <cell r="BY17">
            <v>0</v>
          </cell>
          <cell r="CB17" t="str">
            <v>10. ฝ่าฝืนเครื่องหมาย/สัญญาณจราจร</v>
          </cell>
        </row>
        <row r="18">
          <cell r="BX18" t="str">
            <v>ม3</v>
          </cell>
          <cell r="CB18" t="str">
            <v>11. เมาสุรา</v>
          </cell>
        </row>
        <row r="19">
          <cell r="BX19" t="str">
            <v>ม3ก</v>
          </cell>
          <cell r="CB19" t="str">
            <v>12. ใช้สารเสพติดออกฤทธิ์ต่อจิตประสาท</v>
          </cell>
        </row>
        <row r="20">
          <cell r="BX20" t="str">
            <v>ม3ข</v>
          </cell>
          <cell r="CB20" t="str">
            <v>13. ขาดสมาธิขณะขับรถ</v>
          </cell>
        </row>
        <row r="21">
          <cell r="BX21" t="str">
            <v>ม3ค</v>
          </cell>
          <cell r="CB21" t="str">
            <v>14. ขับย้อนศร</v>
          </cell>
        </row>
        <row r="23">
          <cell r="BX23" t="str">
            <v>ม3จ(13-14ที่นั่งมีที่ยืน)</v>
          </cell>
          <cell r="CB23" t="str">
            <v>22. ระบบเบรกชำรุด</v>
          </cell>
        </row>
        <row r="24">
          <cell r="BX24" t="str">
            <v>ม3(ฉ)</v>
          </cell>
          <cell r="CB24" t="str">
            <v>24. ระบบคันส่งคันชักชำรุด</v>
          </cell>
        </row>
        <row r="25">
          <cell r="BX25" t="str">
            <v>ม3(ธ)</v>
          </cell>
          <cell r="CB25" t="str">
            <v>25. ระบบล้อและเพลาชำรุด</v>
          </cell>
        </row>
        <row r="26">
          <cell r="BX26" t="str">
            <v>ม4</v>
          </cell>
          <cell r="CB26" t="str">
            <v>26. ระบบไฟฟ้าชำรุด</v>
          </cell>
        </row>
        <row r="27">
          <cell r="BX27" t="str">
            <v>ม4ก</v>
          </cell>
          <cell r="CB27" t="str">
            <v>27. ระบบพวงมาลัยชำรุด</v>
          </cell>
        </row>
        <row r="28">
          <cell r="BX28" t="str">
            <v>ม4ข</v>
          </cell>
          <cell r="CB28" t="str">
            <v>28. อุปกรณ์ส่วนควบอื่นๆชำรุด</v>
          </cell>
        </row>
        <row r="29">
          <cell r="BX29" t="str">
            <v>ม4ค</v>
          </cell>
          <cell r="CB29" t="str">
            <v>31. สภาพถนนชำรุด</v>
          </cell>
        </row>
        <row r="30">
          <cell r="BX30" t="str">
            <v>ม4ง</v>
          </cell>
          <cell r="CB30" t="str">
            <v>32. ฝนตกถนนลื่น</v>
          </cell>
        </row>
        <row r="31">
          <cell r="BX31" t="str">
            <v>ม4จ</v>
          </cell>
          <cell r="CB31" t="str">
            <v>33. ถนนไม่มีไฟฟ้าแสงสว่าง</v>
          </cell>
        </row>
        <row r="32">
          <cell r="BX32">
            <v>0</v>
          </cell>
          <cell r="CB32">
            <v>0</v>
          </cell>
        </row>
        <row r="33">
          <cell r="BX33" t="str">
            <v>ม4ฉ</v>
          </cell>
          <cell r="CB33" t="str">
            <v>34. ถนนมีสิ่งกีดขวางจราจร</v>
          </cell>
        </row>
        <row r="34">
          <cell r="BX34" t="str">
            <v>ม5</v>
          </cell>
          <cell r="CB34" t="str">
            <v>41. ประมาทร่วม</v>
          </cell>
        </row>
        <row r="35">
          <cell r="BX35" t="str">
            <v>ม5ก</v>
          </cell>
          <cell r="CB35" t="str">
            <v>42.รถอีกคันกระเด็นมาถูกโดยบังเอิญ</v>
          </cell>
        </row>
        <row r="36">
          <cell r="BX36" t="str">
            <v>ม5ข</v>
          </cell>
          <cell r="CB36" t="str">
            <v>ไม่ระบุ</v>
          </cell>
        </row>
        <row r="37">
          <cell r="BX37" t="str">
            <v>ม6</v>
          </cell>
        </row>
        <row r="38">
          <cell r="BX38" t="str">
            <v>ม6ก</v>
          </cell>
        </row>
        <row r="39">
          <cell r="BX39" t="str">
            <v>ม6ข</v>
          </cell>
        </row>
        <row r="40">
          <cell r="BX40" t="str">
            <v>ม7-รถโดยสารเฉพาะกิจ</v>
          </cell>
        </row>
        <row r="41">
          <cell r="BX41" t="str">
            <v>ไม่ระบุ</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รถโดยสาร-10"/>
      <sheetName val="รถโดยสาร-30"/>
      <sheetName val="รถบรรทุก-data"/>
      <sheetName val="รถรับส่งนักเรียน-data"/>
      <sheetName val="Sheet1"/>
    </sheetNames>
    <sheetDataSet>
      <sheetData sheetId="0">
        <row r="7">
          <cell r="BN7" t="str">
            <v>ย่านชุมชน</v>
          </cell>
          <cell r="BP7" t="str">
            <v>น้อยกว่า 2 ช่องจราจร</v>
          </cell>
          <cell r="BR7" t="str">
            <v>คอนกรีต</v>
          </cell>
          <cell r="BS7" t="str">
            <v>ทางตรง</v>
          </cell>
          <cell r="BT7" t="str">
            <v>ไม่มีการควบคุม</v>
          </cell>
          <cell r="BU7" t="str">
            <v>แจ่มใส</v>
          </cell>
          <cell r="BX7" t="str">
            <v>ม1</v>
          </cell>
          <cell r="BY7" t="str">
            <v>รถโดยสาร 1 ชั้น</v>
          </cell>
          <cell r="CA7" t="str">
            <v>รถโดยสาร</v>
          </cell>
          <cell r="CB7" t="str">
            <v>1.ขับรถด้วยความเร็ว</v>
          </cell>
          <cell r="CF7" t="str">
            <v>ปรับ</v>
          </cell>
        </row>
        <row r="8">
          <cell r="BN8" t="str">
            <v>นอกเมือง</v>
          </cell>
          <cell r="BP8" t="str">
            <v>2 ช่องจราจร</v>
          </cell>
          <cell r="BR8" t="str">
            <v>ลาดยาง</v>
          </cell>
          <cell r="BS8" t="str">
            <v>ทางโค้ง</v>
          </cell>
          <cell r="BT8" t="str">
            <v>มีป้ายจำกัดความเร็ว</v>
          </cell>
          <cell r="BU8" t="str">
            <v>มีหมอกควัน</v>
          </cell>
          <cell r="BX8" t="str">
            <v>ม1ก</v>
          </cell>
          <cell r="BY8" t="str">
            <v>รถโดยสาร 2 ชั้น</v>
          </cell>
          <cell r="CA8" t="str">
            <v>รถคู่กรณี</v>
          </cell>
          <cell r="CB8" t="str">
            <v>2. ขับรถตัดหน้าในระยะกระชั้นชิด</v>
          </cell>
          <cell r="CF8" t="str">
            <v>ปรับและอบรม</v>
          </cell>
        </row>
        <row r="10">
          <cell r="BN10" t="str">
            <v>อื่น ๆ</v>
          </cell>
          <cell r="BP10" t="str">
            <v>4 ช่องจราจร</v>
          </cell>
          <cell r="BR10" t="str">
            <v>ลูกรัง หิน ดิน</v>
          </cell>
          <cell r="BS10" t="str">
            <v>ทางแยก</v>
          </cell>
          <cell r="BT10" t="str">
            <v>มีสัญญาณไฟจราจร</v>
          </cell>
          <cell r="BU10" t="str">
            <v>ฝนตก</v>
          </cell>
          <cell r="BX10" t="str">
            <v>ม1ข</v>
          </cell>
          <cell r="BY10" t="str">
            <v>รถตู้</v>
          </cell>
          <cell r="CA10" t="str">
            <v>ประมาทร่วม</v>
          </cell>
          <cell r="CB10" t="str">
            <v>3. ขับตามหลังในระยะกระชั้นชิด</v>
          </cell>
          <cell r="CF10" t="str">
            <v>พักใช้ใบอนุญาตขับรถ</v>
          </cell>
        </row>
        <row r="11">
          <cell r="BN11" t="str">
            <v>ไม่ระบุ</v>
          </cell>
          <cell r="BP11" t="str">
            <v>6 ช่องจราจร</v>
          </cell>
          <cell r="BR11" t="str">
            <v>อื่น ๆ</v>
          </cell>
          <cell r="BS11" t="str">
            <v>สะพาน</v>
          </cell>
          <cell r="BT11" t="str">
            <v>เขตห้ามแซง</v>
          </cell>
          <cell r="BU11" t="str">
            <v>มีไฟฟ้าแสงสว่าง</v>
          </cell>
          <cell r="BX11" t="str">
            <v>ม1ขพิเศษ</v>
          </cell>
          <cell r="BY11" t="str">
            <v>รถโดยสารสองแถว</v>
          </cell>
          <cell r="CA11" t="str">
            <v>ไม่ระบุ</v>
          </cell>
          <cell r="CB11" t="str">
            <v>4. หลับใน</v>
          </cell>
          <cell r="CF11" t="str">
            <v>เพิกถอนใบอนุญาตขับรถ</v>
          </cell>
        </row>
        <row r="12">
          <cell r="BP12" t="str">
            <v>8 ช่องจราจร</v>
          </cell>
          <cell r="BR12" t="str">
            <v>ไม่ระบุ</v>
          </cell>
          <cell r="BS12" t="str">
            <v>วงเวียน</v>
          </cell>
          <cell r="BT12" t="str">
            <v>มีเจ้าพนักงานจราจรควบคุม</v>
          </cell>
          <cell r="BU12" t="str">
            <v>ไม่มีไฟฟ้าแสงสว่าง/มืดครึ้ม</v>
          </cell>
          <cell r="BX12" t="str">
            <v>ม2</v>
          </cell>
          <cell r="BY12" t="str">
            <v>รถโดยสารพ่วง</v>
          </cell>
          <cell r="CB12" t="str">
            <v>5. ขับแซงอย่างผิดกฎหมาย/แซงในที่คับขัน</v>
          </cell>
          <cell r="CF12" t="str">
            <v>ปรับและพักใช้ใบอนุญาตขับรถ</v>
          </cell>
        </row>
        <row r="13">
          <cell r="BP13" t="str">
            <v>มากกว่า 8 ช่องจราจร</v>
          </cell>
          <cell r="BS13" t="str">
            <v>บริเวณเขา</v>
          </cell>
          <cell r="BT13" t="str">
            <v>อื่น ๆ</v>
          </cell>
          <cell r="BU13" t="str">
            <v>มีต้นไม้ใหญ่ข้างทาง</v>
          </cell>
          <cell r="BX13" t="str">
            <v>ม2ก</v>
          </cell>
          <cell r="BY13" t="str">
            <v>รถโดยสารกึ่งพ่วง</v>
          </cell>
          <cell r="CB13" t="str">
            <v>6. ไม่ชำนาญเส้นทาง</v>
          </cell>
          <cell r="CF13" t="str">
            <v>ปรับ พักใช้ใบอนุญาตขับรถ และอบรม</v>
          </cell>
        </row>
        <row r="14">
          <cell r="BP14" t="str">
            <v>ไม่ระบุ</v>
          </cell>
          <cell r="BS14" t="str">
            <v>ทางกลับรถ</v>
          </cell>
          <cell r="BT14" t="str">
            <v>ไม่ระบุ</v>
          </cell>
          <cell r="BU14" t="str">
            <v>มีป้ายโฆษณาข้างทาง</v>
          </cell>
          <cell r="BX14" t="str">
            <v>ม2ข</v>
          </cell>
          <cell r="BY14" t="str">
            <v>รถโดยสารเฉพาะกิจ</v>
          </cell>
          <cell r="CB14" t="str">
            <v>7. ขาดทักษะที่ถูกต้องในการขับรถ</v>
          </cell>
          <cell r="CF14" t="str">
            <v>ปรับและเพิกถอนใบอนุญาตขับรถ</v>
          </cell>
        </row>
        <row r="15">
          <cell r="BS15" t="str">
            <v>อื่น ๆ</v>
          </cell>
          <cell r="BU15" t="str">
            <v>อื่นๆ</v>
          </cell>
          <cell r="BX15" t="str">
            <v>ม2ค</v>
          </cell>
          <cell r="BY15" t="str">
            <v>ไม่ระบุ</v>
          </cell>
          <cell r="CB15" t="str">
            <v>8. ขับล้ำเข้าไปในช่องทางจราจรอื่น</v>
          </cell>
          <cell r="CF15" t="str">
            <v>อื่น ๆ</v>
          </cell>
        </row>
        <row r="16">
          <cell r="BS16" t="str">
            <v>ไม่ระบุ</v>
          </cell>
          <cell r="BU16" t="str">
            <v>ไม่ระบุ</v>
          </cell>
          <cell r="BX16" t="str">
            <v>ม2ง</v>
          </cell>
          <cell r="CB16" t="str">
            <v>9. ขับล้ำเข้าไปในช่องทางฝั่งตรงข้าม</v>
          </cell>
          <cell r="CF16" t="str">
            <v>ไม่ระบุ</v>
          </cell>
        </row>
        <row r="17">
          <cell r="BX17" t="str">
            <v>ม2จ</v>
          </cell>
          <cell r="CB17" t="str">
            <v>10. ฝ่าฝืนเครื่องหมาย/สัญญาณจราจร</v>
          </cell>
        </row>
        <row r="18">
          <cell r="BX18" t="str">
            <v>ม3</v>
          </cell>
          <cell r="CB18" t="str">
            <v>11. เมาสุรา</v>
          </cell>
        </row>
        <row r="19">
          <cell r="BX19" t="str">
            <v>ม3ก</v>
          </cell>
          <cell r="CB19" t="str">
            <v>12. ใช้สารเสพติดออกฤทธิ์ต่อจิตประสาท</v>
          </cell>
        </row>
        <row r="20">
          <cell r="BX20" t="str">
            <v>ม3ข</v>
          </cell>
          <cell r="CB20" t="str">
            <v>13. ขาดสมาธิขณะขับรถ</v>
          </cell>
        </row>
        <row r="21">
          <cell r="BX21" t="str">
            <v>ม3ค</v>
          </cell>
          <cell r="CB21" t="str">
            <v>14. ขับย้อนศร</v>
          </cell>
        </row>
        <row r="22">
          <cell r="BX22" t="str">
            <v>ม3ง</v>
          </cell>
          <cell r="CB22" t="str">
            <v>21. สภาพยางชำรุด</v>
          </cell>
        </row>
        <row r="24">
          <cell r="BX24" t="str">
            <v>ม3จ(13-14ที่นั่งมีที่ยืน)</v>
          </cell>
          <cell r="CB24" t="str">
            <v>22. ระบบเบรกชำรุด</v>
          </cell>
        </row>
        <row r="25">
          <cell r="BX25" t="str">
            <v>ม3(ฉ)</v>
          </cell>
          <cell r="CB25" t="str">
            <v>24. ระบบคันส่งคันชักชำรุด</v>
          </cell>
        </row>
        <row r="26">
          <cell r="BX26" t="str">
            <v>ม3(ธ)</v>
          </cell>
          <cell r="CB26" t="str">
            <v>25. ระบบล้อและเพลาชำรุด</v>
          </cell>
        </row>
        <row r="27">
          <cell r="BX27" t="str">
            <v>ม4</v>
          </cell>
          <cell r="CB27" t="str">
            <v>26. ระบบไฟฟ้าชำรุด</v>
          </cell>
        </row>
        <row r="28">
          <cell r="BX28" t="str">
            <v>ม4ก</v>
          </cell>
          <cell r="CB28" t="str">
            <v>27. ระบบพวงมาลัยชำรุด</v>
          </cell>
        </row>
        <row r="29">
          <cell r="BX29" t="str">
            <v>ม4ข</v>
          </cell>
          <cell r="CB29" t="str">
            <v>28. อุปกรณ์ส่วนควบอื่นๆชำรุด</v>
          </cell>
        </row>
        <row r="30">
          <cell r="BX30" t="str">
            <v>ม4ค</v>
          </cell>
          <cell r="CB30" t="str">
            <v>31. สภาพถนนชำรุด</v>
          </cell>
        </row>
        <row r="31">
          <cell r="BX31" t="str">
            <v>ม4ง</v>
          </cell>
          <cell r="CB31" t="str">
            <v>32. ฝนตกถนนลื่น</v>
          </cell>
        </row>
        <row r="32">
          <cell r="BX32" t="str">
            <v>ม4จ</v>
          </cell>
          <cell r="CB32" t="str">
            <v>33. ถนนไม่มีไฟฟ้าแสงสว่าง</v>
          </cell>
        </row>
        <row r="33">
          <cell r="BX33" t="str">
            <v>ม4ฉ</v>
          </cell>
          <cell r="CB33" t="str">
            <v>34. ถนนมีสิ่งกีดขวางจราจร</v>
          </cell>
        </row>
        <row r="34">
          <cell r="BX34" t="str">
            <v>ม5</v>
          </cell>
          <cell r="CB34" t="str">
            <v>41. ประมาทร่วม</v>
          </cell>
        </row>
        <row r="35">
          <cell r="BX35" t="str">
            <v>ม5ก</v>
          </cell>
          <cell r="CB35" t="str">
            <v>42.รถอีกคันกระเด็นมาถูกโดยบังเอิญ</v>
          </cell>
        </row>
        <row r="36">
          <cell r="BX36" t="str">
            <v>ม5ข</v>
          </cell>
          <cell r="CB36" t="str">
            <v>ไม่ระบุ</v>
          </cell>
        </row>
        <row r="37">
          <cell r="BX37" t="str">
            <v>ม6</v>
          </cell>
        </row>
        <row r="38">
          <cell r="BX38" t="str">
            <v>ม6ก</v>
          </cell>
        </row>
        <row r="39">
          <cell r="BX39" t="str">
            <v>ม6ข</v>
          </cell>
        </row>
        <row r="41">
          <cell r="BX41" t="str">
            <v>ไม่ระบุ</v>
          </cell>
        </row>
      </sheetData>
      <sheetData sheetId="1">
        <row r="7">
          <cell r="BN7" t="str">
            <v>ย่านชุมชน</v>
          </cell>
          <cell r="BP7" t="str">
            <v>น้อยกว่า 2 ช่องจราจร</v>
          </cell>
          <cell r="BR7" t="str">
            <v>คอนกรีต</v>
          </cell>
          <cell r="BS7" t="str">
            <v>ทางตรง</v>
          </cell>
          <cell r="BT7" t="str">
            <v>ไม่มีการควบคุม</v>
          </cell>
          <cell r="BU7" t="str">
            <v>แจ่มใส</v>
          </cell>
          <cell r="BX7" t="str">
            <v>ม1</v>
          </cell>
          <cell r="BY7" t="str">
            <v>รถโดยสาร 1 ชั้น</v>
          </cell>
          <cell r="CA7" t="str">
            <v>รถโดยสาร</v>
          </cell>
          <cell r="CB7" t="str">
            <v>1.ขับรถด้วยความเร็ว</v>
          </cell>
          <cell r="CF7" t="str">
            <v>ปรับ</v>
          </cell>
        </row>
        <row r="8">
          <cell r="BN8" t="str">
            <v>นอกเมือง</v>
          </cell>
          <cell r="BP8" t="str">
            <v>2 ช่องจราจร</v>
          </cell>
          <cell r="BR8" t="str">
            <v>ลาดยาง</v>
          </cell>
          <cell r="BS8" t="str">
            <v>ทางโค้ง</v>
          </cell>
          <cell r="BT8" t="str">
            <v>มีป้ายจำกัดความเร็ว</v>
          </cell>
          <cell r="BU8" t="str">
            <v>มีหมอกควัน</v>
          </cell>
          <cell r="BX8" t="str">
            <v>ม1ก</v>
          </cell>
          <cell r="BY8" t="str">
            <v>รถโดยสาร 2 ชั้น</v>
          </cell>
          <cell r="CA8" t="str">
            <v>รถคู่กรณี</v>
          </cell>
          <cell r="CB8" t="str">
            <v>2. ขับรถตัดหน้าในระยะกระชั้นชิด</v>
          </cell>
          <cell r="CF8" t="str">
            <v>ปรับและอบรม</v>
          </cell>
        </row>
        <row r="9">
          <cell r="BN9" t="str">
            <v>อื่น ๆ</v>
          </cell>
          <cell r="BP9" t="str">
            <v>4 ช่องจราจร</v>
          </cell>
          <cell r="BR9" t="str">
            <v>ลูกรัง หิน ดิน</v>
          </cell>
          <cell r="BS9" t="str">
            <v>ทางแยก</v>
          </cell>
          <cell r="BT9" t="str">
            <v>มีสัญญาณไฟจราจร</v>
          </cell>
          <cell r="BU9" t="str">
            <v>ฝนตก</v>
          </cell>
          <cell r="BX9" t="str">
            <v>ม1ข</v>
          </cell>
          <cell r="BY9" t="str">
            <v>รถตู้</v>
          </cell>
          <cell r="CA9" t="str">
            <v>ประมาทร่วม</v>
          </cell>
          <cell r="CB9" t="str">
            <v>3. ขับตามหลังในระยะกระชั้นชิด</v>
          </cell>
          <cell r="CF9" t="str">
            <v>พักใช้ใบอนุญาตขับรถ</v>
          </cell>
        </row>
        <row r="10">
          <cell r="BN10" t="str">
            <v>ไม่ระบุ</v>
          </cell>
          <cell r="BP10" t="str">
            <v>6 ช่องจราจร</v>
          </cell>
          <cell r="BR10" t="str">
            <v>อื่น ๆ</v>
          </cell>
          <cell r="BS10" t="str">
            <v>สะพาน</v>
          </cell>
          <cell r="BT10" t="str">
            <v>เขตห้ามแซง</v>
          </cell>
          <cell r="BU10" t="str">
            <v>มีไฟฟ้าแสงสว่าง</v>
          </cell>
          <cell r="BX10" t="str">
            <v>ม1ขพิเศษ</v>
          </cell>
          <cell r="BY10" t="str">
            <v>รถโดยสารสองแถว</v>
          </cell>
          <cell r="CA10" t="str">
            <v>ไม่ระบุ</v>
          </cell>
          <cell r="CB10" t="str">
            <v>4. หลับใน</v>
          </cell>
          <cell r="CF10" t="str">
            <v>เพิกถอนใบอนุญาตขับรถ</v>
          </cell>
        </row>
        <row r="11">
          <cell r="BP11" t="str">
            <v>8 ช่องจราจร</v>
          </cell>
          <cell r="BR11" t="str">
            <v>ไม่ระบุ</v>
          </cell>
          <cell r="BS11" t="str">
            <v>วงเวียน</v>
          </cell>
          <cell r="BT11" t="str">
            <v>มีเจ้าพนักงานจราจรควบคุม</v>
          </cell>
          <cell r="BU11" t="str">
            <v>ไม่มีไฟฟ้าแสงสว่าง/มืดครึ้ม</v>
          </cell>
          <cell r="BX11" t="str">
            <v>ม2</v>
          </cell>
          <cell r="BY11" t="str">
            <v>รถโดยสารพ่วง</v>
          </cell>
          <cell r="CB11" t="str">
            <v>5. ขับแซงอย่างผิดกฎหมาย/แซงในที่คับขัน</v>
          </cell>
          <cell r="CF11" t="str">
            <v>ปรับและพักใช้ใบอนุญาตขับรถ</v>
          </cell>
        </row>
        <row r="12">
          <cell r="BP12" t="str">
            <v>มากกว่า 8 ช่องจราจร</v>
          </cell>
          <cell r="BS12" t="str">
            <v>บริเวณเขา</v>
          </cell>
          <cell r="BT12" t="str">
            <v>อื่น ๆ</v>
          </cell>
          <cell r="BU12" t="str">
            <v>มีต้นไม้ใหญ่ข้างทาง</v>
          </cell>
          <cell r="BX12" t="str">
            <v>ม2ก</v>
          </cell>
          <cell r="BY12" t="str">
            <v>รถโดยสารกึ่งพ่วง</v>
          </cell>
          <cell r="CB12" t="str">
            <v>6. ไม่ชำนาญเส้นทาง</v>
          </cell>
          <cell r="CF12" t="str">
            <v>ปรับ พักใช้ใบอนุญาตขับรถ และอบรม</v>
          </cell>
        </row>
        <row r="13">
          <cell r="BP13" t="str">
            <v>ไม่ระบุ</v>
          </cell>
          <cell r="BS13" t="str">
            <v>ทางกลับรถ</v>
          </cell>
          <cell r="BT13" t="str">
            <v>ไม่ระบุ</v>
          </cell>
          <cell r="BU13" t="str">
            <v>มีป้ายโฆษณาข้างทาง</v>
          </cell>
          <cell r="BX13" t="str">
            <v>ม2ข</v>
          </cell>
          <cell r="BY13" t="str">
            <v>รถโดยสารเฉพาะกิจ</v>
          </cell>
          <cell r="CB13" t="str">
            <v>7. ขาดทักษะที่ถูกต้องในการขับรถ</v>
          </cell>
          <cell r="CF13" t="str">
            <v>ปรับและเพิกถอนใบอนุญาตขับรถ</v>
          </cell>
        </row>
        <row r="14">
          <cell r="BS14" t="str">
            <v>อื่น ๆ</v>
          </cell>
          <cell r="BU14" t="str">
            <v>อื่นๆ</v>
          </cell>
          <cell r="BX14" t="str">
            <v>ม2ค</v>
          </cell>
          <cell r="BY14" t="str">
            <v>ไม่ระบุ</v>
          </cell>
          <cell r="CB14" t="str">
            <v>8. ขับล้ำเข้าไปในช่องทางจราจรอื่น</v>
          </cell>
          <cell r="CF14" t="str">
            <v>อื่น ๆ</v>
          </cell>
        </row>
        <row r="15">
          <cell r="BS15" t="str">
            <v>ไม่ระบุ</v>
          </cell>
          <cell r="BU15" t="str">
            <v>ไม่ระบุ</v>
          </cell>
          <cell r="BX15" t="str">
            <v>ม2ง</v>
          </cell>
          <cell r="CB15" t="str">
            <v>9. ขับล้ำเข้าไปในช่องทางฝั่งตรงข้าม</v>
          </cell>
          <cell r="CF15" t="str">
            <v>ไม่ระบุ</v>
          </cell>
        </row>
        <row r="16">
          <cell r="BX16" t="str">
            <v>ม2จ</v>
          </cell>
          <cell r="CB16" t="str">
            <v>10. ฝ่าฝืนเครื่องหมาย/สัญญาณจราจร</v>
          </cell>
        </row>
        <row r="17">
          <cell r="BX17" t="str">
            <v>ม3</v>
          </cell>
          <cell r="CB17" t="str">
            <v>11. เมาสุรา</v>
          </cell>
        </row>
        <row r="18">
          <cell r="BX18" t="str">
            <v>ม3ก</v>
          </cell>
          <cell r="CB18" t="str">
            <v>12. ใช้สารเสพติดออกฤทธิ์ต่อจิตประสาท</v>
          </cell>
        </row>
        <row r="19">
          <cell r="BX19" t="str">
            <v>ม3ข</v>
          </cell>
          <cell r="CB19" t="str">
            <v>13. ขาดสมาธิขณะขับรถ</v>
          </cell>
        </row>
        <row r="20">
          <cell r="BX20" t="str">
            <v>ม3ค</v>
          </cell>
          <cell r="CB20" t="str">
            <v>14. ขับย้อนศร</v>
          </cell>
        </row>
        <row r="21">
          <cell r="BX21" t="str">
            <v>ม3ง</v>
          </cell>
          <cell r="CB21" t="str">
            <v>21. สภาพยางชำรุด</v>
          </cell>
        </row>
        <row r="23">
          <cell r="BX23" t="str">
            <v>ม3จ(13-14ที่นั่งมีที่ยืน)</v>
          </cell>
          <cell r="CB23" t="str">
            <v>22. ระบบเบรกชำรุด</v>
          </cell>
        </row>
        <row r="24">
          <cell r="BX24" t="str">
            <v>ม3(ฉ)</v>
          </cell>
          <cell r="CB24" t="str">
            <v>24. ระบบคันส่งคันชักชำรุด</v>
          </cell>
        </row>
        <row r="25">
          <cell r="BX25" t="str">
            <v>ม3(ธ)</v>
          </cell>
          <cell r="CB25" t="str">
            <v>25. ระบบล้อและเพลาชำรุด</v>
          </cell>
        </row>
        <row r="26">
          <cell r="BX26" t="str">
            <v>ม4</v>
          </cell>
          <cell r="CB26" t="str">
            <v>26. ระบบไฟฟ้าชำรุด</v>
          </cell>
        </row>
        <row r="27">
          <cell r="BX27" t="str">
            <v>ม4ก</v>
          </cell>
          <cell r="CB27" t="str">
            <v>27. ระบบพวงมาลัยชำรุด</v>
          </cell>
        </row>
        <row r="28">
          <cell r="BX28" t="str">
            <v>ม4ข</v>
          </cell>
          <cell r="CB28" t="str">
            <v>28. อุปกรณ์ส่วนควบอื่นๆชำรุด</v>
          </cell>
        </row>
        <row r="29">
          <cell r="BX29" t="str">
            <v>ม4ค</v>
          </cell>
          <cell r="CB29" t="str">
            <v>31. สภาพถนนชำรุด</v>
          </cell>
        </row>
        <row r="30">
          <cell r="BX30" t="str">
            <v>ม4ง</v>
          </cell>
          <cell r="CB30" t="str">
            <v>32. ฝนตกถนนลื่น</v>
          </cell>
        </row>
        <row r="31">
          <cell r="BX31" t="str">
            <v>ม4จ</v>
          </cell>
          <cell r="CB31" t="str">
            <v>33. ถนนไม่มีไฟฟ้าแสงสว่าง</v>
          </cell>
        </row>
        <row r="32">
          <cell r="BX32" t="str">
            <v>ม4ฉ</v>
          </cell>
          <cell r="CB32" t="str">
            <v>34. ถนนมีสิ่งกีดขวางจราจร</v>
          </cell>
        </row>
        <row r="33">
          <cell r="BX33" t="str">
            <v>ม5</v>
          </cell>
          <cell r="CB33" t="str">
            <v>41. ประมาทร่วม</v>
          </cell>
        </row>
        <row r="34">
          <cell r="BX34" t="str">
            <v>ม5ก</v>
          </cell>
          <cell r="CB34" t="str">
            <v>42.รถอีกคันกระเด็นมาถูกโดยบังเอิญ</v>
          </cell>
        </row>
        <row r="35">
          <cell r="BX35" t="str">
            <v>ม5ข</v>
          </cell>
          <cell r="CB35" t="str">
            <v>ไม่ระบุ</v>
          </cell>
        </row>
        <row r="36">
          <cell r="BX36" t="str">
            <v>ม6</v>
          </cell>
        </row>
        <row r="37">
          <cell r="BX37" t="str">
            <v>ม6ก</v>
          </cell>
        </row>
        <row r="38">
          <cell r="BX38" t="str">
            <v>ม6ข</v>
          </cell>
        </row>
        <row r="40">
          <cell r="BX40" t="str">
            <v>ไม่ระบุ</v>
          </cell>
        </row>
      </sheetData>
      <sheetData sheetId="2"/>
      <sheetData sheetId="3"/>
      <sheetData sheetId="4"/>
    </sheetDataSet>
  </externalBook>
</externalLink>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7"/>
  <sheetViews>
    <sheetView zoomScaleNormal="100" zoomScalePageLayoutView="80" workbookViewId="0">
      <pane xSplit="1" topLeftCell="B1" activePane="topRight" state="frozen"/>
      <selection activeCell="A37" sqref="A37"/>
      <selection pane="topRight" activeCell="AP75" sqref="AP75"/>
    </sheetView>
  </sheetViews>
  <sheetFormatPr defaultColWidth="8.875" defaultRowHeight="24" x14ac:dyDescent="0.55000000000000004"/>
  <cols>
    <col min="1" max="1" width="27.25" style="747" customWidth="1"/>
    <col min="2" max="13" width="7.125" style="819" hidden="1" customWidth="1"/>
    <col min="14" max="14" width="14.25" style="879" customWidth="1"/>
    <col min="15" max="15" width="7.125" style="880" hidden="1" customWidth="1"/>
    <col min="16" max="16" width="8.25" style="819" hidden="1" customWidth="1"/>
    <col min="17" max="17" width="8.25" style="880" hidden="1" customWidth="1"/>
    <col min="18" max="18" width="10.125" style="819" hidden="1" customWidth="1"/>
    <col min="19" max="19" width="10" style="819" hidden="1" customWidth="1"/>
    <col min="20" max="25" width="7.125" style="819" hidden="1" customWidth="1"/>
    <col min="26" max="26" width="7.125" style="880" hidden="1" customWidth="1"/>
    <col min="27" max="27" width="15.125" style="881" customWidth="1"/>
    <col min="28" max="28" width="8.75" style="819" hidden="1" customWidth="1"/>
    <col min="29" max="39" width="9" style="819" hidden="1" customWidth="1"/>
    <col min="40" max="40" width="14.25" style="882" customWidth="1"/>
    <col min="41" max="16384" width="8.875" style="747"/>
  </cols>
  <sheetData>
    <row r="1" spans="1:40" ht="26.25" x14ac:dyDescent="0.55000000000000004">
      <c r="A1" s="27" t="s">
        <v>161</v>
      </c>
      <c r="G1" s="819" t="s">
        <v>4643</v>
      </c>
      <c r="N1" s="820"/>
      <c r="O1" s="821"/>
      <c r="P1" s="820"/>
      <c r="Q1" s="821"/>
      <c r="R1" s="820"/>
      <c r="S1" s="820"/>
      <c r="T1" s="820"/>
      <c r="U1" s="820"/>
      <c r="V1" s="820"/>
      <c r="W1" s="820"/>
      <c r="X1" s="820"/>
      <c r="Y1" s="820"/>
      <c r="Z1" s="821"/>
      <c r="AA1" s="820"/>
      <c r="AB1" s="820"/>
      <c r="AC1" s="820"/>
      <c r="AD1" s="820"/>
      <c r="AE1" s="820"/>
      <c r="AF1" s="820"/>
      <c r="AG1" s="820"/>
      <c r="AH1" s="820"/>
      <c r="AI1" s="820"/>
      <c r="AJ1" s="820"/>
      <c r="AK1" s="820"/>
      <c r="AL1" s="820"/>
      <c r="AM1" s="820"/>
      <c r="AN1" s="820"/>
    </row>
    <row r="2" spans="1:40" s="823" customFormat="1" ht="29.25" customHeight="1" x14ac:dyDescent="0.55000000000000004">
      <c r="A2" s="14" t="s">
        <v>132</v>
      </c>
      <c r="B2" s="15">
        <v>21186</v>
      </c>
      <c r="C2" s="15">
        <v>21217</v>
      </c>
      <c r="D2" s="15">
        <v>21245</v>
      </c>
      <c r="E2" s="15">
        <v>21276</v>
      </c>
      <c r="F2" s="15">
        <v>21306</v>
      </c>
      <c r="G2" s="15">
        <v>21337</v>
      </c>
      <c r="H2" s="15">
        <v>21367</v>
      </c>
      <c r="I2" s="15">
        <v>21398</v>
      </c>
      <c r="J2" s="15">
        <v>21429</v>
      </c>
      <c r="K2" s="15">
        <v>21459</v>
      </c>
      <c r="L2" s="15">
        <v>21490</v>
      </c>
      <c r="M2" s="15">
        <v>21520</v>
      </c>
      <c r="N2" s="10" t="s">
        <v>130</v>
      </c>
      <c r="O2" s="822">
        <v>21551</v>
      </c>
      <c r="P2" s="15">
        <v>21582</v>
      </c>
      <c r="Q2" s="822">
        <v>21610</v>
      </c>
      <c r="R2" s="15">
        <v>21641</v>
      </c>
      <c r="S2" s="15">
        <v>21671</v>
      </c>
      <c r="T2" s="15">
        <v>21702</v>
      </c>
      <c r="U2" s="15">
        <v>21732</v>
      </c>
      <c r="V2" s="15">
        <v>21763</v>
      </c>
      <c r="W2" s="15">
        <v>21794</v>
      </c>
      <c r="X2" s="15">
        <v>21824</v>
      </c>
      <c r="Y2" s="15">
        <v>21855</v>
      </c>
      <c r="Z2" s="822">
        <v>21885</v>
      </c>
      <c r="AA2" s="9" t="s">
        <v>131</v>
      </c>
      <c r="AB2" s="15">
        <v>21916</v>
      </c>
      <c r="AC2" s="15">
        <v>21947</v>
      </c>
      <c r="AD2" s="15">
        <v>21976</v>
      </c>
      <c r="AE2" s="15">
        <v>22007</v>
      </c>
      <c r="AF2" s="15">
        <v>22037</v>
      </c>
      <c r="AG2" s="15">
        <v>22068</v>
      </c>
      <c r="AH2" s="15">
        <v>22098</v>
      </c>
      <c r="AI2" s="15">
        <v>22129</v>
      </c>
      <c r="AJ2" s="15">
        <v>22160</v>
      </c>
      <c r="AK2" s="15">
        <v>22190</v>
      </c>
      <c r="AL2" s="15">
        <v>22221</v>
      </c>
      <c r="AM2" s="15">
        <v>22251</v>
      </c>
      <c r="AN2" s="4" t="s">
        <v>113</v>
      </c>
    </row>
    <row r="3" spans="1:40" ht="29.25" customHeight="1" x14ac:dyDescent="0.55000000000000004">
      <c r="A3" s="824" t="s">
        <v>125</v>
      </c>
      <c r="B3" s="334"/>
      <c r="C3" s="334"/>
      <c r="D3" s="334"/>
      <c r="E3" s="334"/>
      <c r="F3" s="334"/>
      <c r="G3" s="334"/>
      <c r="H3" s="334"/>
      <c r="I3" s="334"/>
      <c r="J3" s="334"/>
      <c r="K3" s="334"/>
      <c r="L3" s="334"/>
      <c r="M3" s="334"/>
      <c r="N3" s="746"/>
      <c r="O3" s="825"/>
      <c r="P3" s="746"/>
      <c r="Q3" s="825"/>
      <c r="R3" s="746"/>
      <c r="S3" s="746"/>
      <c r="T3" s="746"/>
      <c r="U3" s="746"/>
      <c r="V3" s="746"/>
      <c r="W3" s="746"/>
      <c r="X3" s="746"/>
      <c r="Y3" s="746"/>
      <c r="Z3" s="825"/>
      <c r="AA3" s="746"/>
      <c r="AB3" s="334"/>
      <c r="AC3" s="334"/>
      <c r="AD3" s="334"/>
      <c r="AE3" s="334"/>
      <c r="AF3" s="334"/>
      <c r="AG3" s="334"/>
      <c r="AH3" s="334"/>
      <c r="AI3" s="334"/>
      <c r="AJ3" s="334"/>
      <c r="AK3" s="334"/>
      <c r="AL3" s="334"/>
      <c r="AM3" s="334"/>
      <c r="AN3" s="826"/>
    </row>
    <row r="4" spans="1:40" ht="29.25" customHeight="1" x14ac:dyDescent="0.55000000000000004">
      <c r="A4" s="6" t="s">
        <v>77</v>
      </c>
      <c r="B4" s="5">
        <f t="shared" ref="B4:M4" si="0">SUM(B5:B8)</f>
        <v>28</v>
      </c>
      <c r="C4" s="5">
        <f t="shared" si="0"/>
        <v>15</v>
      </c>
      <c r="D4" s="5">
        <f t="shared" si="0"/>
        <v>20</v>
      </c>
      <c r="E4" s="5">
        <f t="shared" si="0"/>
        <v>31</v>
      </c>
      <c r="F4" s="5">
        <f t="shared" si="0"/>
        <v>23</v>
      </c>
      <c r="G4" s="5">
        <f t="shared" si="0"/>
        <v>13</v>
      </c>
      <c r="H4" s="5">
        <f t="shared" si="0"/>
        <v>17</v>
      </c>
      <c r="I4" s="5">
        <f t="shared" si="0"/>
        <v>26</v>
      </c>
      <c r="J4" s="5">
        <f t="shared" si="0"/>
        <v>15</v>
      </c>
      <c r="K4" s="5">
        <f t="shared" si="0"/>
        <v>24</v>
      </c>
      <c r="L4" s="5">
        <f t="shared" si="0"/>
        <v>19</v>
      </c>
      <c r="M4" s="5">
        <f t="shared" si="0"/>
        <v>29</v>
      </c>
      <c r="N4" s="11">
        <f>SUM(B4:M4)</f>
        <v>260</v>
      </c>
      <c r="O4" s="827">
        <f>SUM(O5:O8)</f>
        <v>35</v>
      </c>
      <c r="P4" s="827">
        <f t="shared" ref="P4:Z4" si="1">SUM(P5:P8)</f>
        <v>36</v>
      </c>
      <c r="Q4" s="827">
        <f t="shared" si="1"/>
        <v>26</v>
      </c>
      <c r="R4" s="827">
        <f t="shared" si="1"/>
        <v>35</v>
      </c>
      <c r="S4" s="827">
        <f t="shared" si="1"/>
        <v>21</v>
      </c>
      <c r="T4" s="827">
        <f t="shared" si="1"/>
        <v>29</v>
      </c>
      <c r="U4" s="827">
        <f t="shared" si="1"/>
        <v>32</v>
      </c>
      <c r="V4" s="827">
        <f t="shared" si="1"/>
        <v>26</v>
      </c>
      <c r="W4" s="827">
        <f t="shared" si="1"/>
        <v>31</v>
      </c>
      <c r="X4" s="827">
        <f t="shared" si="1"/>
        <v>26</v>
      </c>
      <c r="Y4" s="827">
        <f t="shared" si="1"/>
        <v>18</v>
      </c>
      <c r="Z4" s="827">
        <f t="shared" si="1"/>
        <v>27</v>
      </c>
      <c r="AA4" s="22">
        <f>SUM(O4:Z4)</f>
        <v>342</v>
      </c>
      <c r="AB4" s="828">
        <f>SUM(AB5:AB8)</f>
        <v>20</v>
      </c>
      <c r="AC4" s="828">
        <f>SUM(AC5:AC8)</f>
        <v>24</v>
      </c>
      <c r="AD4" s="829">
        <f t="shared" ref="AD4:AM4" si="2">SUM(AD5:AD8)</f>
        <v>26</v>
      </c>
      <c r="AE4" s="829">
        <f t="shared" si="2"/>
        <v>43</v>
      </c>
      <c r="AF4" s="829">
        <f t="shared" si="2"/>
        <v>29</v>
      </c>
      <c r="AG4" s="829">
        <f t="shared" si="2"/>
        <v>32</v>
      </c>
      <c r="AH4" s="829">
        <f t="shared" si="2"/>
        <v>38</v>
      </c>
      <c r="AI4" s="829">
        <f t="shared" si="2"/>
        <v>20</v>
      </c>
      <c r="AJ4" s="829">
        <f t="shared" si="2"/>
        <v>23</v>
      </c>
      <c r="AK4" s="829">
        <f t="shared" si="2"/>
        <v>19</v>
      </c>
      <c r="AL4" s="829">
        <f t="shared" si="2"/>
        <v>23</v>
      </c>
      <c r="AM4" s="829">
        <f t="shared" si="2"/>
        <v>26</v>
      </c>
      <c r="AN4" s="830">
        <f>SUM(AB4:AM4)</f>
        <v>323</v>
      </c>
    </row>
    <row r="5" spans="1:40" ht="29.25" customHeight="1" x14ac:dyDescent="0.55000000000000004">
      <c r="A5" s="831" t="s">
        <v>78</v>
      </c>
      <c r="B5" s="832">
        <v>6</v>
      </c>
      <c r="C5" s="832">
        <v>4</v>
      </c>
      <c r="D5" s="832">
        <v>4</v>
      </c>
      <c r="E5" s="832">
        <v>13</v>
      </c>
      <c r="F5" s="832">
        <v>8</v>
      </c>
      <c r="G5" s="832">
        <v>3</v>
      </c>
      <c r="H5" s="832">
        <v>3</v>
      </c>
      <c r="I5" s="832">
        <v>8</v>
      </c>
      <c r="J5" s="832">
        <v>7</v>
      </c>
      <c r="K5" s="832">
        <v>4</v>
      </c>
      <c r="L5" s="832">
        <v>3</v>
      </c>
      <c r="M5" s="832">
        <v>7</v>
      </c>
      <c r="N5" s="11">
        <f t="shared" ref="N5:N11" si="3">SUM(B5:M5)</f>
        <v>70</v>
      </c>
      <c r="O5" s="833">
        <v>5</v>
      </c>
      <c r="P5" s="833">
        <v>7</v>
      </c>
      <c r="Q5" s="833">
        <v>3</v>
      </c>
      <c r="R5" s="833">
        <v>11</v>
      </c>
      <c r="S5" s="833">
        <v>5</v>
      </c>
      <c r="T5" s="833">
        <v>8</v>
      </c>
      <c r="U5" s="833">
        <v>7</v>
      </c>
      <c r="V5" s="833">
        <v>4</v>
      </c>
      <c r="W5" s="833">
        <v>10</v>
      </c>
      <c r="X5" s="833">
        <v>8</v>
      </c>
      <c r="Y5" s="833">
        <v>8</v>
      </c>
      <c r="Z5" s="833">
        <v>12</v>
      </c>
      <c r="AA5" s="834">
        <f t="shared" ref="AA5:AA8" si="4">SUM(O5:Z5)</f>
        <v>88</v>
      </c>
      <c r="AB5" s="829">
        <v>7</v>
      </c>
      <c r="AC5" s="835">
        <v>5</v>
      </c>
      <c r="AD5" s="836">
        <v>8</v>
      </c>
      <c r="AE5" s="836">
        <v>9</v>
      </c>
      <c r="AF5" s="836">
        <v>7</v>
      </c>
      <c r="AG5" s="836">
        <v>5</v>
      </c>
      <c r="AH5" s="836">
        <v>10</v>
      </c>
      <c r="AI5" s="836">
        <v>5</v>
      </c>
      <c r="AJ5" s="836">
        <v>4</v>
      </c>
      <c r="AK5" s="836">
        <v>8</v>
      </c>
      <c r="AL5" s="836">
        <v>8</v>
      </c>
      <c r="AM5" s="829">
        <v>9</v>
      </c>
      <c r="AN5" s="830">
        <f t="shared" ref="AN5:AN12" si="5">SUM(AB5:AM5)</f>
        <v>85</v>
      </c>
    </row>
    <row r="6" spans="1:40" ht="29.25" customHeight="1" x14ac:dyDescent="0.55000000000000004">
      <c r="A6" s="831" t="s">
        <v>126</v>
      </c>
      <c r="B6" s="832">
        <v>2</v>
      </c>
      <c r="C6" s="832">
        <v>1</v>
      </c>
      <c r="D6" s="832">
        <v>5</v>
      </c>
      <c r="E6" s="832">
        <v>6</v>
      </c>
      <c r="F6" s="832">
        <v>5</v>
      </c>
      <c r="G6" s="832">
        <v>2</v>
      </c>
      <c r="H6" s="832">
        <v>3</v>
      </c>
      <c r="I6" s="832">
        <v>4</v>
      </c>
      <c r="J6" s="832">
        <v>4</v>
      </c>
      <c r="K6" s="832">
        <v>5</v>
      </c>
      <c r="L6" s="832">
        <v>4</v>
      </c>
      <c r="M6" s="832">
        <v>6</v>
      </c>
      <c r="N6" s="11">
        <f t="shared" si="3"/>
        <v>47</v>
      </c>
      <c r="O6" s="833">
        <v>6</v>
      </c>
      <c r="P6" s="833">
        <v>9</v>
      </c>
      <c r="Q6" s="833">
        <v>8</v>
      </c>
      <c r="R6" s="833">
        <v>7</v>
      </c>
      <c r="S6" s="833">
        <v>3</v>
      </c>
      <c r="T6" s="833">
        <v>3</v>
      </c>
      <c r="U6" s="833">
        <v>10</v>
      </c>
      <c r="V6" s="833">
        <v>4</v>
      </c>
      <c r="W6" s="833">
        <v>5</v>
      </c>
      <c r="X6" s="833">
        <v>5</v>
      </c>
      <c r="Y6" s="833">
        <v>6</v>
      </c>
      <c r="Z6" s="833">
        <v>5</v>
      </c>
      <c r="AA6" s="834">
        <f t="shared" si="4"/>
        <v>71</v>
      </c>
      <c r="AB6" s="837">
        <v>4</v>
      </c>
      <c r="AC6" s="835">
        <v>5</v>
      </c>
      <c r="AD6" s="836">
        <v>5</v>
      </c>
      <c r="AE6" s="836">
        <v>10</v>
      </c>
      <c r="AF6" s="836">
        <v>7</v>
      </c>
      <c r="AG6" s="836">
        <v>10</v>
      </c>
      <c r="AH6" s="836">
        <v>9</v>
      </c>
      <c r="AI6" s="836">
        <v>5</v>
      </c>
      <c r="AJ6" s="836">
        <v>2</v>
      </c>
      <c r="AK6" s="836">
        <v>2</v>
      </c>
      <c r="AL6" s="836">
        <v>2</v>
      </c>
      <c r="AM6" s="836">
        <v>5</v>
      </c>
      <c r="AN6" s="830">
        <f t="shared" si="5"/>
        <v>66</v>
      </c>
    </row>
    <row r="7" spans="1:40" ht="29.25" customHeight="1" x14ac:dyDescent="0.55000000000000004">
      <c r="A7" s="831" t="s">
        <v>79</v>
      </c>
      <c r="B7" s="832">
        <v>11</v>
      </c>
      <c r="C7" s="832">
        <v>2</v>
      </c>
      <c r="D7" s="832">
        <v>4</v>
      </c>
      <c r="E7" s="832">
        <v>9</v>
      </c>
      <c r="F7" s="832">
        <v>2</v>
      </c>
      <c r="G7" s="832">
        <v>4</v>
      </c>
      <c r="H7" s="832">
        <v>7</v>
      </c>
      <c r="I7" s="832">
        <v>4</v>
      </c>
      <c r="J7" s="832">
        <v>2</v>
      </c>
      <c r="K7" s="832">
        <v>6</v>
      </c>
      <c r="L7" s="832">
        <v>3</v>
      </c>
      <c r="M7" s="832">
        <v>4</v>
      </c>
      <c r="N7" s="11">
        <f t="shared" si="3"/>
        <v>58</v>
      </c>
      <c r="O7" s="833">
        <v>10</v>
      </c>
      <c r="P7" s="833">
        <v>9</v>
      </c>
      <c r="Q7" s="833">
        <v>6</v>
      </c>
      <c r="R7" s="833">
        <v>8</v>
      </c>
      <c r="S7" s="833">
        <v>6</v>
      </c>
      <c r="T7" s="833">
        <v>6</v>
      </c>
      <c r="U7" s="833">
        <v>5</v>
      </c>
      <c r="V7" s="833">
        <v>5</v>
      </c>
      <c r="W7" s="833">
        <v>5</v>
      </c>
      <c r="X7" s="833">
        <v>7</v>
      </c>
      <c r="Y7" s="833">
        <v>3</v>
      </c>
      <c r="Z7" s="833">
        <v>1</v>
      </c>
      <c r="AA7" s="834">
        <f t="shared" si="4"/>
        <v>71</v>
      </c>
      <c r="AB7" s="837">
        <v>6</v>
      </c>
      <c r="AC7" s="835">
        <v>11</v>
      </c>
      <c r="AD7" s="836">
        <v>6</v>
      </c>
      <c r="AE7" s="836">
        <v>9</v>
      </c>
      <c r="AF7" s="836">
        <v>6</v>
      </c>
      <c r="AG7" s="836">
        <v>8</v>
      </c>
      <c r="AH7" s="836">
        <v>9</v>
      </c>
      <c r="AI7" s="836">
        <v>4</v>
      </c>
      <c r="AJ7" s="836">
        <v>3</v>
      </c>
      <c r="AK7" s="836">
        <v>4</v>
      </c>
      <c r="AL7" s="836">
        <v>7</v>
      </c>
      <c r="AM7" s="836">
        <v>4</v>
      </c>
      <c r="AN7" s="830">
        <f t="shared" si="5"/>
        <v>77</v>
      </c>
    </row>
    <row r="8" spans="1:40" ht="29.25" customHeight="1" x14ac:dyDescent="0.55000000000000004">
      <c r="A8" s="831" t="s">
        <v>80</v>
      </c>
      <c r="B8" s="832">
        <v>9</v>
      </c>
      <c r="C8" s="832">
        <v>8</v>
      </c>
      <c r="D8" s="832">
        <v>7</v>
      </c>
      <c r="E8" s="832">
        <v>3</v>
      </c>
      <c r="F8" s="832">
        <v>8</v>
      </c>
      <c r="G8" s="832">
        <v>4</v>
      </c>
      <c r="H8" s="832">
        <v>4</v>
      </c>
      <c r="I8" s="832">
        <v>10</v>
      </c>
      <c r="J8" s="832">
        <v>2</v>
      </c>
      <c r="K8" s="832">
        <v>9</v>
      </c>
      <c r="L8" s="832">
        <v>9</v>
      </c>
      <c r="M8" s="832">
        <v>12</v>
      </c>
      <c r="N8" s="11">
        <f t="shared" si="3"/>
        <v>85</v>
      </c>
      <c r="O8" s="833">
        <v>14</v>
      </c>
      <c r="P8" s="833">
        <v>11</v>
      </c>
      <c r="Q8" s="833">
        <v>9</v>
      </c>
      <c r="R8" s="833">
        <v>9</v>
      </c>
      <c r="S8" s="833">
        <v>7</v>
      </c>
      <c r="T8" s="833">
        <v>12</v>
      </c>
      <c r="U8" s="833">
        <v>10</v>
      </c>
      <c r="V8" s="833">
        <v>13</v>
      </c>
      <c r="W8" s="833">
        <v>11</v>
      </c>
      <c r="X8" s="833">
        <v>6</v>
      </c>
      <c r="Y8" s="833">
        <v>1</v>
      </c>
      <c r="Z8" s="833">
        <v>9</v>
      </c>
      <c r="AA8" s="834">
        <f t="shared" si="4"/>
        <v>112</v>
      </c>
      <c r="AB8" s="837">
        <v>3</v>
      </c>
      <c r="AC8" s="835">
        <v>3</v>
      </c>
      <c r="AD8" s="836">
        <v>7</v>
      </c>
      <c r="AE8" s="836">
        <v>15</v>
      </c>
      <c r="AF8" s="836">
        <v>9</v>
      </c>
      <c r="AG8" s="836">
        <v>9</v>
      </c>
      <c r="AH8" s="836">
        <v>10</v>
      </c>
      <c r="AI8" s="836">
        <v>6</v>
      </c>
      <c r="AJ8" s="836">
        <v>14</v>
      </c>
      <c r="AK8" s="836">
        <v>5</v>
      </c>
      <c r="AL8" s="836">
        <v>6</v>
      </c>
      <c r="AM8" s="836">
        <v>8</v>
      </c>
      <c r="AN8" s="830">
        <f>SUM(AB8:AM8)</f>
        <v>95</v>
      </c>
    </row>
    <row r="9" spans="1:40" ht="29.25" customHeight="1" x14ac:dyDescent="0.55000000000000004">
      <c r="A9" s="4" t="s">
        <v>81</v>
      </c>
      <c r="B9" s="3">
        <f>SUM(B10:B11)</f>
        <v>13</v>
      </c>
      <c r="C9" s="3">
        <f t="shared" ref="C9:M9" si="6">SUM(C10:C11)</f>
        <v>6</v>
      </c>
      <c r="D9" s="3">
        <f t="shared" si="6"/>
        <v>12</v>
      </c>
      <c r="E9" s="3">
        <f t="shared" si="6"/>
        <v>6</v>
      </c>
      <c r="F9" s="3">
        <f t="shared" si="6"/>
        <v>12</v>
      </c>
      <c r="G9" s="3">
        <f t="shared" si="6"/>
        <v>8</v>
      </c>
      <c r="H9" s="3">
        <f t="shared" si="6"/>
        <v>9</v>
      </c>
      <c r="I9" s="3">
        <f t="shared" si="6"/>
        <v>13</v>
      </c>
      <c r="J9" s="3">
        <f t="shared" si="6"/>
        <v>10</v>
      </c>
      <c r="K9" s="3">
        <f t="shared" si="6"/>
        <v>12</v>
      </c>
      <c r="L9" s="3">
        <f t="shared" si="6"/>
        <v>15</v>
      </c>
      <c r="M9" s="3">
        <f t="shared" si="6"/>
        <v>12</v>
      </c>
      <c r="N9" s="11">
        <f>SUM(B9:M9)</f>
        <v>128</v>
      </c>
      <c r="O9" s="838">
        <f t="shared" ref="O9:V9" si="7">SUM(O10:O11)</f>
        <v>17</v>
      </c>
      <c r="P9" s="838">
        <f t="shared" si="7"/>
        <v>9</v>
      </c>
      <c r="Q9" s="838">
        <f t="shared" si="7"/>
        <v>12</v>
      </c>
      <c r="R9" s="838">
        <f t="shared" si="7"/>
        <v>18</v>
      </c>
      <c r="S9" s="838">
        <f t="shared" si="7"/>
        <v>9</v>
      </c>
      <c r="T9" s="838">
        <f t="shared" si="7"/>
        <v>23</v>
      </c>
      <c r="U9" s="838">
        <f t="shared" si="7"/>
        <v>12</v>
      </c>
      <c r="V9" s="838">
        <f t="shared" si="7"/>
        <v>16</v>
      </c>
      <c r="W9" s="838">
        <f>SUM(W10:W11)</f>
        <v>10</v>
      </c>
      <c r="X9" s="838">
        <f>SUM(X10:X11)</f>
        <v>19</v>
      </c>
      <c r="Y9" s="838">
        <f>SUM(Y10:Y11)</f>
        <v>15</v>
      </c>
      <c r="Z9" s="838">
        <f>SUM(Z10:Z11)</f>
        <v>10</v>
      </c>
      <c r="AA9" s="22">
        <f>SUM(O9:Z9)</f>
        <v>170</v>
      </c>
      <c r="AB9" s="828">
        <f>SUM(AB10:AB11)</f>
        <v>12</v>
      </c>
      <c r="AC9" s="828">
        <f>SUM(AC10:AC11)</f>
        <v>13</v>
      </c>
      <c r="AD9" s="839">
        <f t="shared" ref="AD9:AH9" si="8">SUM(AD10:AD11)</f>
        <v>14</v>
      </c>
      <c r="AE9" s="839">
        <f t="shared" si="8"/>
        <v>21</v>
      </c>
      <c r="AF9" s="839">
        <f t="shared" si="8"/>
        <v>13</v>
      </c>
      <c r="AG9" s="839">
        <f t="shared" si="8"/>
        <v>12</v>
      </c>
      <c r="AH9" s="839">
        <f t="shared" si="8"/>
        <v>11</v>
      </c>
      <c r="AI9" s="839">
        <f>SUM(AI10:AI11)</f>
        <v>16</v>
      </c>
      <c r="AJ9" s="839">
        <f>SUM(AJ10:AJ11)</f>
        <v>11</v>
      </c>
      <c r="AK9" s="839">
        <f>SUM(AK10:AK11)</f>
        <v>9</v>
      </c>
      <c r="AL9" s="839">
        <f t="shared" ref="AL9:AM9" si="9">SUM(AL10:AL11)</f>
        <v>16</v>
      </c>
      <c r="AM9" s="839">
        <f t="shared" si="9"/>
        <v>19</v>
      </c>
      <c r="AN9" s="830">
        <f t="shared" si="5"/>
        <v>167</v>
      </c>
    </row>
    <row r="10" spans="1:40" ht="29.25" customHeight="1" x14ac:dyDescent="0.55000000000000004">
      <c r="A10" s="831" t="s">
        <v>82</v>
      </c>
      <c r="B10" s="832">
        <v>9</v>
      </c>
      <c r="C10" s="832">
        <v>3</v>
      </c>
      <c r="D10" s="832">
        <v>7</v>
      </c>
      <c r="E10" s="832">
        <v>5</v>
      </c>
      <c r="F10" s="832">
        <v>8</v>
      </c>
      <c r="G10" s="832">
        <v>4</v>
      </c>
      <c r="H10" s="832">
        <v>4</v>
      </c>
      <c r="I10" s="832">
        <v>7</v>
      </c>
      <c r="J10" s="832">
        <v>4</v>
      </c>
      <c r="K10" s="832">
        <v>9</v>
      </c>
      <c r="L10" s="832">
        <v>7</v>
      </c>
      <c r="M10" s="832">
        <v>7</v>
      </c>
      <c r="N10" s="11">
        <f t="shared" si="3"/>
        <v>74</v>
      </c>
      <c r="O10" s="833">
        <v>6</v>
      </c>
      <c r="P10" s="833">
        <v>5</v>
      </c>
      <c r="Q10" s="833">
        <v>7</v>
      </c>
      <c r="R10" s="833">
        <v>9</v>
      </c>
      <c r="S10" s="833">
        <v>6</v>
      </c>
      <c r="T10" s="833">
        <v>11</v>
      </c>
      <c r="U10" s="833">
        <v>8</v>
      </c>
      <c r="V10" s="833">
        <v>9</v>
      </c>
      <c r="W10" s="833">
        <v>6</v>
      </c>
      <c r="X10" s="833">
        <v>8</v>
      </c>
      <c r="Y10" s="833">
        <v>6</v>
      </c>
      <c r="Z10" s="833">
        <v>3</v>
      </c>
      <c r="AA10" s="834">
        <f>SUM(O10:Z10)</f>
        <v>84</v>
      </c>
      <c r="AB10" s="837">
        <v>4</v>
      </c>
      <c r="AC10" s="835">
        <v>7</v>
      </c>
      <c r="AD10" s="836">
        <v>5</v>
      </c>
      <c r="AE10" s="836">
        <v>13</v>
      </c>
      <c r="AF10" s="836">
        <v>6</v>
      </c>
      <c r="AG10" s="836">
        <v>4</v>
      </c>
      <c r="AH10" s="836">
        <v>7</v>
      </c>
      <c r="AI10" s="836">
        <v>6</v>
      </c>
      <c r="AJ10" s="836">
        <v>6</v>
      </c>
      <c r="AK10" s="836">
        <v>3</v>
      </c>
      <c r="AL10" s="836">
        <v>9</v>
      </c>
      <c r="AM10" s="836">
        <v>8</v>
      </c>
      <c r="AN10" s="830">
        <f t="shared" si="5"/>
        <v>78</v>
      </c>
    </row>
    <row r="11" spans="1:40" ht="29.25" customHeight="1" x14ac:dyDescent="0.55000000000000004">
      <c r="A11" s="831" t="s">
        <v>83</v>
      </c>
      <c r="B11" s="832">
        <v>4</v>
      </c>
      <c r="C11" s="832">
        <v>3</v>
      </c>
      <c r="D11" s="832">
        <v>5</v>
      </c>
      <c r="E11" s="832">
        <v>1</v>
      </c>
      <c r="F11" s="832">
        <v>4</v>
      </c>
      <c r="G11" s="832">
        <v>4</v>
      </c>
      <c r="H11" s="832">
        <v>5</v>
      </c>
      <c r="I11" s="832">
        <v>6</v>
      </c>
      <c r="J11" s="832">
        <v>6</v>
      </c>
      <c r="K11" s="832">
        <v>3</v>
      </c>
      <c r="L11" s="832">
        <v>8</v>
      </c>
      <c r="M11" s="832">
        <v>5</v>
      </c>
      <c r="N11" s="11">
        <f t="shared" si="3"/>
        <v>54</v>
      </c>
      <c r="O11" s="833">
        <v>11</v>
      </c>
      <c r="P11" s="833">
        <v>4</v>
      </c>
      <c r="Q11" s="833">
        <v>5</v>
      </c>
      <c r="R11" s="833">
        <v>9</v>
      </c>
      <c r="S11" s="833">
        <v>3</v>
      </c>
      <c r="T11" s="833">
        <v>12</v>
      </c>
      <c r="U11" s="833">
        <v>4</v>
      </c>
      <c r="V11" s="833">
        <v>7</v>
      </c>
      <c r="W11" s="833">
        <v>4</v>
      </c>
      <c r="X11" s="833">
        <v>11</v>
      </c>
      <c r="Y11" s="833">
        <v>9</v>
      </c>
      <c r="Z11" s="833">
        <v>7</v>
      </c>
      <c r="AA11" s="834">
        <f>SUM(O11:Z11)</f>
        <v>86</v>
      </c>
      <c r="AB11" s="837">
        <v>8</v>
      </c>
      <c r="AC11" s="835">
        <v>6</v>
      </c>
      <c r="AD11" s="836">
        <v>9</v>
      </c>
      <c r="AE11" s="836">
        <v>8</v>
      </c>
      <c r="AF11" s="836">
        <v>7</v>
      </c>
      <c r="AG11" s="836">
        <v>8</v>
      </c>
      <c r="AH11" s="836">
        <v>4</v>
      </c>
      <c r="AI11" s="836">
        <v>10</v>
      </c>
      <c r="AJ11" s="836">
        <v>5</v>
      </c>
      <c r="AK11" s="836">
        <v>6</v>
      </c>
      <c r="AL11" s="836">
        <v>7</v>
      </c>
      <c r="AM11" s="836">
        <v>11</v>
      </c>
      <c r="AN11" s="830">
        <f t="shared" si="5"/>
        <v>89</v>
      </c>
    </row>
    <row r="12" spans="1:40" ht="29.25" customHeight="1" x14ac:dyDescent="0.55000000000000004">
      <c r="A12" s="1" t="s">
        <v>97</v>
      </c>
      <c r="B12" s="2">
        <f t="shared" ref="B12:M12" si="10">SUM(B4+B9)</f>
        <v>41</v>
      </c>
      <c r="C12" s="2">
        <f t="shared" si="10"/>
        <v>21</v>
      </c>
      <c r="D12" s="2">
        <f t="shared" si="10"/>
        <v>32</v>
      </c>
      <c r="E12" s="2">
        <f t="shared" si="10"/>
        <v>37</v>
      </c>
      <c r="F12" s="2">
        <f t="shared" si="10"/>
        <v>35</v>
      </c>
      <c r="G12" s="2">
        <f t="shared" si="10"/>
        <v>21</v>
      </c>
      <c r="H12" s="2">
        <f t="shared" si="10"/>
        <v>26</v>
      </c>
      <c r="I12" s="2">
        <f t="shared" si="10"/>
        <v>39</v>
      </c>
      <c r="J12" s="2">
        <f t="shared" si="10"/>
        <v>25</v>
      </c>
      <c r="K12" s="2">
        <f t="shared" si="10"/>
        <v>36</v>
      </c>
      <c r="L12" s="2">
        <f t="shared" si="10"/>
        <v>34</v>
      </c>
      <c r="M12" s="2">
        <f t="shared" si="10"/>
        <v>41</v>
      </c>
      <c r="N12" s="11">
        <f>SUM(B12:M12)</f>
        <v>388</v>
      </c>
      <c r="O12" s="18">
        <f t="shared" ref="O12:Z12" si="11">SUM(O4+O9)</f>
        <v>52</v>
      </c>
      <c r="P12" s="18">
        <f t="shared" si="11"/>
        <v>45</v>
      </c>
      <c r="Q12" s="18">
        <f t="shared" si="11"/>
        <v>38</v>
      </c>
      <c r="R12" s="18">
        <f t="shared" si="11"/>
        <v>53</v>
      </c>
      <c r="S12" s="18">
        <f t="shared" si="11"/>
        <v>30</v>
      </c>
      <c r="T12" s="18">
        <f t="shared" si="11"/>
        <v>52</v>
      </c>
      <c r="U12" s="18">
        <f t="shared" si="11"/>
        <v>44</v>
      </c>
      <c r="V12" s="18">
        <f t="shared" si="11"/>
        <v>42</v>
      </c>
      <c r="W12" s="18">
        <f t="shared" si="11"/>
        <v>41</v>
      </c>
      <c r="X12" s="18">
        <f t="shared" si="11"/>
        <v>45</v>
      </c>
      <c r="Y12" s="18">
        <f t="shared" si="11"/>
        <v>33</v>
      </c>
      <c r="Z12" s="18">
        <f t="shared" si="11"/>
        <v>37</v>
      </c>
      <c r="AA12" s="22">
        <f>SUM(AA4,AA9)</f>
        <v>512</v>
      </c>
      <c r="AB12" s="18">
        <f t="shared" ref="AB12:AM12" si="12">SUM(AB4+AB9)</f>
        <v>32</v>
      </c>
      <c r="AC12" s="18">
        <f t="shared" si="12"/>
        <v>37</v>
      </c>
      <c r="AD12" s="18">
        <f t="shared" si="12"/>
        <v>40</v>
      </c>
      <c r="AE12" s="18">
        <f t="shared" si="12"/>
        <v>64</v>
      </c>
      <c r="AF12" s="18">
        <f t="shared" si="12"/>
        <v>42</v>
      </c>
      <c r="AG12" s="18">
        <f t="shared" si="12"/>
        <v>44</v>
      </c>
      <c r="AH12" s="18">
        <f t="shared" si="12"/>
        <v>49</v>
      </c>
      <c r="AI12" s="18">
        <f t="shared" si="12"/>
        <v>36</v>
      </c>
      <c r="AJ12" s="18">
        <f t="shared" si="12"/>
        <v>34</v>
      </c>
      <c r="AK12" s="18">
        <f t="shared" si="12"/>
        <v>28</v>
      </c>
      <c r="AL12" s="18">
        <f t="shared" si="12"/>
        <v>39</v>
      </c>
      <c r="AM12" s="18">
        <f t="shared" si="12"/>
        <v>45</v>
      </c>
      <c r="AN12" s="830">
        <f t="shared" si="5"/>
        <v>490</v>
      </c>
    </row>
    <row r="13" spans="1:40" ht="29.25" customHeight="1" x14ac:dyDescent="0.55000000000000004">
      <c r="A13" s="17" t="s">
        <v>94</v>
      </c>
      <c r="B13" s="745"/>
      <c r="C13" s="745"/>
      <c r="D13" s="745"/>
      <c r="E13" s="745"/>
      <c r="F13" s="745"/>
      <c r="G13" s="745"/>
      <c r="H13" s="745"/>
      <c r="I13" s="745"/>
      <c r="J13" s="745"/>
      <c r="K13" s="745"/>
      <c r="L13" s="745"/>
      <c r="M13" s="745"/>
      <c r="N13" s="840"/>
      <c r="O13" s="841"/>
      <c r="P13" s="745"/>
      <c r="Q13" s="841"/>
      <c r="R13" s="745"/>
      <c r="S13" s="745"/>
      <c r="T13" s="745"/>
      <c r="U13" s="745"/>
      <c r="V13" s="745"/>
      <c r="W13" s="745"/>
      <c r="X13" s="840"/>
      <c r="Y13" s="745"/>
      <c r="Z13" s="841"/>
      <c r="AA13" s="745"/>
      <c r="AB13" s="745"/>
      <c r="AC13" s="745"/>
      <c r="AD13" s="745"/>
      <c r="AE13" s="745"/>
      <c r="AF13" s="745"/>
      <c r="AG13" s="745"/>
      <c r="AH13" s="745"/>
      <c r="AI13" s="745"/>
      <c r="AJ13" s="745"/>
      <c r="AK13" s="745"/>
      <c r="AL13" s="745"/>
      <c r="AM13" s="745"/>
      <c r="AN13" s="842"/>
    </row>
    <row r="14" spans="1:40" ht="29.25" customHeight="1" x14ac:dyDescent="0.55000000000000004">
      <c r="A14" s="843" t="s">
        <v>95</v>
      </c>
      <c r="B14" s="335">
        <v>30</v>
      </c>
      <c r="C14" s="335">
        <v>13</v>
      </c>
      <c r="D14" s="335">
        <v>23</v>
      </c>
      <c r="E14" s="335">
        <v>31</v>
      </c>
      <c r="F14" s="335">
        <v>32</v>
      </c>
      <c r="G14" s="335">
        <v>17</v>
      </c>
      <c r="H14" s="335">
        <v>20</v>
      </c>
      <c r="I14" s="835">
        <v>27</v>
      </c>
      <c r="J14" s="335">
        <v>24</v>
      </c>
      <c r="K14" s="335">
        <v>29</v>
      </c>
      <c r="L14" s="335">
        <v>25</v>
      </c>
      <c r="M14" s="335">
        <v>35</v>
      </c>
      <c r="N14" s="844">
        <f>SUM(B14:M14)</f>
        <v>306</v>
      </c>
      <c r="O14" s="30">
        <v>42</v>
      </c>
      <c r="P14" s="30">
        <v>27</v>
      </c>
      <c r="Q14" s="30">
        <v>31</v>
      </c>
      <c r="R14" s="30">
        <v>31</v>
      </c>
      <c r="S14" s="30">
        <v>22</v>
      </c>
      <c r="T14" s="30">
        <v>40</v>
      </c>
      <c r="U14" s="30">
        <v>38</v>
      </c>
      <c r="V14" s="30">
        <v>26</v>
      </c>
      <c r="W14" s="30">
        <v>27</v>
      </c>
      <c r="X14" s="335">
        <v>33</v>
      </c>
      <c r="Y14" s="335">
        <v>22</v>
      </c>
      <c r="Z14" s="30">
        <v>26</v>
      </c>
      <c r="AA14" s="845">
        <f>SUM(O14:Z14)</f>
        <v>365</v>
      </c>
      <c r="AB14" s="835">
        <v>21</v>
      </c>
      <c r="AC14" s="835">
        <v>21</v>
      </c>
      <c r="AD14" s="835">
        <v>27</v>
      </c>
      <c r="AE14" s="835">
        <v>40</v>
      </c>
      <c r="AF14" s="835">
        <v>30</v>
      </c>
      <c r="AG14" s="835">
        <v>28</v>
      </c>
      <c r="AH14" s="335">
        <v>33</v>
      </c>
      <c r="AI14" s="335">
        <v>22</v>
      </c>
      <c r="AJ14" s="335">
        <v>20</v>
      </c>
      <c r="AK14" s="335">
        <v>19</v>
      </c>
      <c r="AL14" s="335">
        <v>27</v>
      </c>
      <c r="AM14" s="335">
        <v>29</v>
      </c>
      <c r="AN14" s="830">
        <f>SUM(AB14:AM14)</f>
        <v>317</v>
      </c>
    </row>
    <row r="15" spans="1:40" ht="29.25" customHeight="1" x14ac:dyDescent="0.55000000000000004">
      <c r="A15" s="31" t="s">
        <v>96</v>
      </c>
      <c r="B15" s="30">
        <v>11</v>
      </c>
      <c r="C15" s="30">
        <v>8</v>
      </c>
      <c r="D15" s="30">
        <v>9</v>
      </c>
      <c r="E15" s="30">
        <v>6</v>
      </c>
      <c r="F15" s="30">
        <v>3</v>
      </c>
      <c r="G15" s="30">
        <v>4</v>
      </c>
      <c r="H15" s="30">
        <v>6</v>
      </c>
      <c r="I15" s="30">
        <v>13</v>
      </c>
      <c r="J15" s="30">
        <v>1</v>
      </c>
      <c r="K15" s="30">
        <v>7</v>
      </c>
      <c r="L15" s="30">
        <v>9</v>
      </c>
      <c r="M15" s="30">
        <v>6</v>
      </c>
      <c r="N15" s="21">
        <f>SUM(B15:M15)</f>
        <v>83</v>
      </c>
      <c r="O15" s="30">
        <v>10</v>
      </c>
      <c r="P15" s="30">
        <v>18</v>
      </c>
      <c r="Q15" s="30">
        <v>7</v>
      </c>
      <c r="R15" s="30">
        <v>21</v>
      </c>
      <c r="S15" s="30">
        <v>6</v>
      </c>
      <c r="T15" s="30">
        <v>8</v>
      </c>
      <c r="U15" s="30">
        <v>5</v>
      </c>
      <c r="V15" s="335">
        <v>16</v>
      </c>
      <c r="W15" s="335">
        <v>11</v>
      </c>
      <c r="X15" s="335">
        <v>12</v>
      </c>
      <c r="Y15" s="335">
        <v>10</v>
      </c>
      <c r="Z15" s="30">
        <v>14</v>
      </c>
      <c r="AA15" s="845">
        <f>SUM(O15:Z15)</f>
        <v>138</v>
      </c>
      <c r="AB15" s="835">
        <v>12</v>
      </c>
      <c r="AC15" s="835">
        <v>16</v>
      </c>
      <c r="AD15" s="835">
        <v>13</v>
      </c>
      <c r="AE15" s="835">
        <v>24</v>
      </c>
      <c r="AF15" s="835">
        <v>14</v>
      </c>
      <c r="AG15" s="835">
        <v>14</v>
      </c>
      <c r="AH15" s="335">
        <v>18</v>
      </c>
      <c r="AI15" s="335">
        <v>17</v>
      </c>
      <c r="AJ15" s="335">
        <v>19</v>
      </c>
      <c r="AK15" s="335">
        <v>13</v>
      </c>
      <c r="AL15" s="335">
        <v>13</v>
      </c>
      <c r="AM15" s="335">
        <v>21</v>
      </c>
      <c r="AN15" s="830">
        <f t="shared" ref="AN15:AN16" si="13">SUM(AB15:AM15)</f>
        <v>194</v>
      </c>
    </row>
    <row r="16" spans="1:40" ht="29.25" customHeight="1" x14ac:dyDescent="0.55000000000000004">
      <c r="A16" s="32" t="s">
        <v>152</v>
      </c>
      <c r="B16" s="30"/>
      <c r="C16" s="30"/>
      <c r="D16" s="30"/>
      <c r="E16" s="30"/>
      <c r="F16" s="33"/>
      <c r="G16" s="30"/>
      <c r="H16" s="30"/>
      <c r="I16" s="30"/>
      <c r="J16" s="30"/>
      <c r="K16" s="30"/>
      <c r="L16" s="30"/>
      <c r="M16" s="30"/>
      <c r="N16" s="21"/>
      <c r="O16" s="30"/>
      <c r="P16" s="34"/>
      <c r="Q16" s="30">
        <v>1</v>
      </c>
      <c r="R16" s="30">
        <v>1</v>
      </c>
      <c r="S16" s="30">
        <v>2</v>
      </c>
      <c r="T16" s="30">
        <v>4</v>
      </c>
      <c r="U16" s="30">
        <v>1</v>
      </c>
      <c r="V16" s="335"/>
      <c r="W16" s="335">
        <v>3</v>
      </c>
      <c r="X16" s="846"/>
      <c r="Y16" s="335">
        <v>1</v>
      </c>
      <c r="Z16" s="30">
        <v>1</v>
      </c>
      <c r="AA16" s="845">
        <f>SUM(O16:Z16)</f>
        <v>14</v>
      </c>
      <c r="AB16" s="335">
        <v>0</v>
      </c>
      <c r="AC16" s="335">
        <v>0</v>
      </c>
      <c r="AD16" s="335">
        <v>0</v>
      </c>
      <c r="AE16" s="335">
        <v>1</v>
      </c>
      <c r="AF16" s="335">
        <v>0</v>
      </c>
      <c r="AG16" s="335">
        <v>3</v>
      </c>
      <c r="AH16" s="335">
        <v>0</v>
      </c>
      <c r="AI16" s="335">
        <v>0</v>
      </c>
      <c r="AJ16" s="335">
        <v>0</v>
      </c>
      <c r="AK16" s="335">
        <v>0</v>
      </c>
      <c r="AL16" s="335">
        <v>0</v>
      </c>
      <c r="AM16" s="335">
        <v>0</v>
      </c>
      <c r="AN16" s="830">
        <f t="shared" si="13"/>
        <v>4</v>
      </c>
    </row>
    <row r="17" spans="1:40" s="13" customFormat="1" ht="29.25" customHeight="1" x14ac:dyDescent="0.55000000000000004">
      <c r="A17" s="19" t="s">
        <v>97</v>
      </c>
      <c r="B17" s="20">
        <f t="shared" ref="B17:N17" si="14">SUM(B14:B15)</f>
        <v>41</v>
      </c>
      <c r="C17" s="20">
        <f t="shared" si="14"/>
        <v>21</v>
      </c>
      <c r="D17" s="20">
        <f t="shared" si="14"/>
        <v>32</v>
      </c>
      <c r="E17" s="20">
        <f t="shared" si="14"/>
        <v>37</v>
      </c>
      <c r="F17" s="20">
        <f t="shared" si="14"/>
        <v>35</v>
      </c>
      <c r="G17" s="20">
        <f t="shared" si="14"/>
        <v>21</v>
      </c>
      <c r="H17" s="20">
        <f t="shared" si="14"/>
        <v>26</v>
      </c>
      <c r="I17" s="20">
        <f t="shared" si="14"/>
        <v>40</v>
      </c>
      <c r="J17" s="20">
        <f t="shared" si="14"/>
        <v>25</v>
      </c>
      <c r="K17" s="20">
        <f t="shared" si="14"/>
        <v>36</v>
      </c>
      <c r="L17" s="20">
        <f t="shared" si="14"/>
        <v>34</v>
      </c>
      <c r="M17" s="20">
        <f t="shared" si="14"/>
        <v>41</v>
      </c>
      <c r="N17" s="21">
        <f t="shared" si="14"/>
        <v>389</v>
      </c>
      <c r="O17" s="20">
        <f t="shared" ref="O17:Z17" si="15">SUM(O14:O16)</f>
        <v>52</v>
      </c>
      <c r="P17" s="20">
        <f t="shared" si="15"/>
        <v>45</v>
      </c>
      <c r="Q17" s="20">
        <f t="shared" si="15"/>
        <v>39</v>
      </c>
      <c r="R17" s="20">
        <f t="shared" si="15"/>
        <v>53</v>
      </c>
      <c r="S17" s="20">
        <f t="shared" si="15"/>
        <v>30</v>
      </c>
      <c r="T17" s="20">
        <f t="shared" si="15"/>
        <v>52</v>
      </c>
      <c r="U17" s="20">
        <f t="shared" si="15"/>
        <v>44</v>
      </c>
      <c r="V17" s="847">
        <f t="shared" si="15"/>
        <v>42</v>
      </c>
      <c r="W17" s="847">
        <f t="shared" si="15"/>
        <v>41</v>
      </c>
      <c r="X17" s="847">
        <f t="shared" si="15"/>
        <v>45</v>
      </c>
      <c r="Y17" s="847">
        <f t="shared" si="15"/>
        <v>33</v>
      </c>
      <c r="Z17" s="20">
        <f t="shared" si="15"/>
        <v>41</v>
      </c>
      <c r="AA17" s="845">
        <f>SUM(AA14:AA16)</f>
        <v>517</v>
      </c>
      <c r="AB17" s="17">
        <f>SUM(AB14:AB16)</f>
        <v>33</v>
      </c>
      <c r="AC17" s="17">
        <f t="shared" ref="AC17:AM17" si="16">SUM(AC14:AC16)</f>
        <v>37</v>
      </c>
      <c r="AD17" s="17">
        <f t="shared" si="16"/>
        <v>40</v>
      </c>
      <c r="AE17" s="17">
        <f t="shared" si="16"/>
        <v>65</v>
      </c>
      <c r="AF17" s="17">
        <f t="shared" si="16"/>
        <v>44</v>
      </c>
      <c r="AG17" s="17">
        <f t="shared" si="16"/>
        <v>45</v>
      </c>
      <c r="AH17" s="17">
        <f t="shared" si="16"/>
        <v>51</v>
      </c>
      <c r="AI17" s="17">
        <f t="shared" si="16"/>
        <v>39</v>
      </c>
      <c r="AJ17" s="17">
        <f t="shared" si="16"/>
        <v>39</v>
      </c>
      <c r="AK17" s="17">
        <f t="shared" si="16"/>
        <v>32</v>
      </c>
      <c r="AL17" s="17">
        <f t="shared" si="16"/>
        <v>40</v>
      </c>
      <c r="AM17" s="17">
        <f t="shared" si="16"/>
        <v>50</v>
      </c>
      <c r="AN17" s="830">
        <f>SUM(AN14:AN16)</f>
        <v>515</v>
      </c>
    </row>
    <row r="18" spans="1:40" ht="29.25" customHeight="1" x14ac:dyDescent="0.55000000000000004">
      <c r="A18" s="848" t="s">
        <v>98</v>
      </c>
      <c r="B18" s="745"/>
      <c r="C18" s="745"/>
      <c r="D18" s="745"/>
      <c r="E18" s="745"/>
      <c r="F18" s="745"/>
      <c r="G18" s="745"/>
      <c r="H18" s="745"/>
      <c r="I18" s="745"/>
      <c r="J18" s="745"/>
      <c r="K18" s="745"/>
      <c r="L18" s="745"/>
      <c r="M18" s="745"/>
      <c r="N18" s="849"/>
      <c r="O18" s="841"/>
      <c r="P18" s="745"/>
      <c r="Q18" s="841"/>
      <c r="R18" s="745"/>
      <c r="S18" s="745"/>
      <c r="T18" s="745"/>
      <c r="U18" s="745"/>
      <c r="V18" s="745"/>
      <c r="W18" s="745"/>
      <c r="X18" s="840"/>
      <c r="Y18" s="745"/>
      <c r="Z18" s="841"/>
      <c r="AA18" s="745"/>
      <c r="AB18" s="745"/>
      <c r="AC18" s="745"/>
      <c r="AD18" s="745"/>
      <c r="AE18" s="745"/>
      <c r="AF18" s="745"/>
      <c r="AG18" s="745"/>
      <c r="AH18" s="745"/>
      <c r="AI18" s="745"/>
      <c r="AJ18" s="745"/>
      <c r="AK18" s="745"/>
      <c r="AL18" s="745"/>
      <c r="AM18" s="745"/>
      <c r="AN18" s="842" t="s">
        <v>134</v>
      </c>
    </row>
    <row r="19" spans="1:40" ht="29.25" customHeight="1" x14ac:dyDescent="0.55000000000000004">
      <c r="A19" s="831" t="s">
        <v>99</v>
      </c>
      <c r="B19" s="335">
        <v>2</v>
      </c>
      <c r="C19" s="335">
        <v>0</v>
      </c>
      <c r="D19" s="335">
        <v>1</v>
      </c>
      <c r="E19" s="335">
        <v>3</v>
      </c>
      <c r="F19" s="850">
        <v>4</v>
      </c>
      <c r="G19" s="335">
        <v>2</v>
      </c>
      <c r="H19" s="335">
        <v>3</v>
      </c>
      <c r="I19" s="335">
        <v>2</v>
      </c>
      <c r="J19" s="335">
        <v>4</v>
      </c>
      <c r="K19" s="335">
        <v>2</v>
      </c>
      <c r="L19" s="335">
        <v>2</v>
      </c>
      <c r="M19" s="335">
        <v>1</v>
      </c>
      <c r="N19" s="844">
        <f t="shared" ref="N19:N22" si="17">SUM(B19:M19)</f>
        <v>26</v>
      </c>
      <c r="O19" s="30">
        <v>5</v>
      </c>
      <c r="P19" s="30"/>
      <c r="Q19" s="30">
        <v>2</v>
      </c>
      <c r="R19" s="335">
        <v>4</v>
      </c>
      <c r="S19" s="335">
        <v>1</v>
      </c>
      <c r="T19" s="335">
        <v>4</v>
      </c>
      <c r="U19" s="30">
        <v>2</v>
      </c>
      <c r="V19" s="335">
        <v>1</v>
      </c>
      <c r="W19" s="846">
        <v>2</v>
      </c>
      <c r="X19" s="846">
        <v>1</v>
      </c>
      <c r="Y19" s="335"/>
      <c r="Z19" s="30">
        <v>2</v>
      </c>
      <c r="AA19" s="845">
        <f t="shared" ref="AA19:AA22" si="18">SUM(O19:Z19)</f>
        <v>24</v>
      </c>
      <c r="AB19" s="835">
        <v>2</v>
      </c>
      <c r="AC19" s="835">
        <v>1</v>
      </c>
      <c r="AD19" s="835">
        <v>3</v>
      </c>
      <c r="AE19" s="835">
        <v>1</v>
      </c>
      <c r="AF19" s="835">
        <v>8</v>
      </c>
      <c r="AG19" s="835">
        <v>6</v>
      </c>
      <c r="AH19" s="335">
        <v>4</v>
      </c>
      <c r="AI19" s="335">
        <v>2</v>
      </c>
      <c r="AJ19" s="335">
        <v>2</v>
      </c>
      <c r="AK19" s="335">
        <v>1</v>
      </c>
      <c r="AL19" s="335">
        <v>1</v>
      </c>
      <c r="AM19" s="335">
        <v>2</v>
      </c>
      <c r="AN19" s="830">
        <f t="shared" ref="AN19:AN34" si="19">SUM(AB19:AM19)</f>
        <v>33</v>
      </c>
    </row>
    <row r="20" spans="1:40" ht="29.25" customHeight="1" x14ac:dyDescent="0.55000000000000004">
      <c r="A20" s="831" t="s">
        <v>100</v>
      </c>
      <c r="B20" s="335">
        <v>11</v>
      </c>
      <c r="C20" s="335">
        <v>4</v>
      </c>
      <c r="D20" s="335">
        <v>12</v>
      </c>
      <c r="E20" s="335">
        <v>20</v>
      </c>
      <c r="F20" s="850">
        <v>8</v>
      </c>
      <c r="G20" s="335">
        <v>5</v>
      </c>
      <c r="H20" s="335">
        <v>12</v>
      </c>
      <c r="I20" s="335">
        <v>10</v>
      </c>
      <c r="J20" s="335">
        <v>9</v>
      </c>
      <c r="K20" s="335">
        <v>17</v>
      </c>
      <c r="L20" s="335">
        <v>15</v>
      </c>
      <c r="M20" s="335">
        <v>21</v>
      </c>
      <c r="N20" s="844">
        <f t="shared" si="17"/>
        <v>144</v>
      </c>
      <c r="O20" s="30">
        <v>22</v>
      </c>
      <c r="P20" s="30">
        <v>12</v>
      </c>
      <c r="Q20" s="30">
        <v>19</v>
      </c>
      <c r="R20" s="335">
        <v>15</v>
      </c>
      <c r="S20" s="335">
        <v>13</v>
      </c>
      <c r="T20" s="335">
        <v>17</v>
      </c>
      <c r="U20" s="30">
        <v>17</v>
      </c>
      <c r="V20" s="30">
        <v>12</v>
      </c>
      <c r="W20" s="846">
        <v>11</v>
      </c>
      <c r="X20" s="846">
        <v>12</v>
      </c>
      <c r="Y20" s="30">
        <v>6</v>
      </c>
      <c r="Z20" s="30">
        <v>7</v>
      </c>
      <c r="AA20" s="845">
        <f t="shared" si="18"/>
        <v>163</v>
      </c>
      <c r="AB20" s="835">
        <v>13</v>
      </c>
      <c r="AC20" s="835">
        <v>11</v>
      </c>
      <c r="AD20" s="835">
        <v>11</v>
      </c>
      <c r="AE20" s="835">
        <v>24</v>
      </c>
      <c r="AF20" s="835">
        <v>12</v>
      </c>
      <c r="AG20" s="835">
        <v>12</v>
      </c>
      <c r="AH20" s="335">
        <v>17</v>
      </c>
      <c r="AI20" s="335">
        <v>11</v>
      </c>
      <c r="AJ20" s="335">
        <v>11</v>
      </c>
      <c r="AK20" s="335">
        <v>11</v>
      </c>
      <c r="AL20" s="335">
        <v>12</v>
      </c>
      <c r="AM20" s="335">
        <v>14</v>
      </c>
      <c r="AN20" s="830">
        <f t="shared" si="19"/>
        <v>159</v>
      </c>
    </row>
    <row r="21" spans="1:40" ht="29.25" customHeight="1" x14ac:dyDescent="0.55000000000000004">
      <c r="A21" s="831" t="s">
        <v>101</v>
      </c>
      <c r="B21" s="335">
        <v>10</v>
      </c>
      <c r="C21" s="335">
        <v>7</v>
      </c>
      <c r="D21" s="335">
        <v>7</v>
      </c>
      <c r="E21" s="335">
        <v>8</v>
      </c>
      <c r="F21" s="850">
        <v>17</v>
      </c>
      <c r="G21" s="335">
        <v>7</v>
      </c>
      <c r="H21" s="335">
        <v>2</v>
      </c>
      <c r="I21" s="335">
        <v>8</v>
      </c>
      <c r="J21" s="335">
        <v>8</v>
      </c>
      <c r="K21" s="335">
        <v>7</v>
      </c>
      <c r="L21" s="335">
        <v>3</v>
      </c>
      <c r="M21" s="335">
        <v>9</v>
      </c>
      <c r="N21" s="844">
        <f t="shared" si="17"/>
        <v>93</v>
      </c>
      <c r="O21" s="30">
        <v>9</v>
      </c>
      <c r="P21" s="30">
        <v>10</v>
      </c>
      <c r="Q21" s="30">
        <v>7</v>
      </c>
      <c r="R21" s="335">
        <v>10</v>
      </c>
      <c r="S21" s="335">
        <v>5</v>
      </c>
      <c r="T21" s="335">
        <v>14</v>
      </c>
      <c r="U21" s="30">
        <v>14</v>
      </c>
      <c r="V21" s="30">
        <v>11</v>
      </c>
      <c r="W21" s="846">
        <v>9</v>
      </c>
      <c r="X21" s="846">
        <v>19</v>
      </c>
      <c r="Y21" s="30">
        <v>6</v>
      </c>
      <c r="Z21" s="30">
        <v>13</v>
      </c>
      <c r="AA21" s="845">
        <f t="shared" si="18"/>
        <v>127</v>
      </c>
      <c r="AB21" s="835">
        <v>2</v>
      </c>
      <c r="AC21" s="835">
        <v>7</v>
      </c>
      <c r="AD21" s="835">
        <v>11</v>
      </c>
      <c r="AE21" s="835">
        <v>6</v>
      </c>
      <c r="AF21" s="835">
        <v>8</v>
      </c>
      <c r="AG21" s="835">
        <v>8</v>
      </c>
      <c r="AH21" s="335">
        <v>7</v>
      </c>
      <c r="AI21" s="335">
        <v>7</v>
      </c>
      <c r="AJ21" s="335">
        <v>6</v>
      </c>
      <c r="AK21" s="335">
        <v>4</v>
      </c>
      <c r="AL21" s="335">
        <v>10</v>
      </c>
      <c r="AM21" s="335">
        <v>6</v>
      </c>
      <c r="AN21" s="830">
        <f t="shared" si="19"/>
        <v>82</v>
      </c>
    </row>
    <row r="22" spans="1:40" ht="29.25" customHeight="1" x14ac:dyDescent="0.55000000000000004">
      <c r="A22" s="831" t="s">
        <v>102</v>
      </c>
      <c r="B22" s="335">
        <v>7</v>
      </c>
      <c r="C22" s="335">
        <v>2</v>
      </c>
      <c r="D22" s="335">
        <v>3</v>
      </c>
      <c r="E22" s="335">
        <v>0</v>
      </c>
      <c r="F22" s="850">
        <v>3</v>
      </c>
      <c r="G22" s="335">
        <v>3</v>
      </c>
      <c r="H22" s="335">
        <v>3</v>
      </c>
      <c r="I22" s="835">
        <v>7</v>
      </c>
      <c r="J22" s="335">
        <v>3</v>
      </c>
      <c r="K22" s="335">
        <v>3</v>
      </c>
      <c r="L22" s="335">
        <v>5</v>
      </c>
      <c r="M22" s="335">
        <v>4</v>
      </c>
      <c r="N22" s="844">
        <f t="shared" si="17"/>
        <v>43</v>
      </c>
      <c r="O22" s="30">
        <v>6</v>
      </c>
      <c r="P22" s="30">
        <v>5</v>
      </c>
      <c r="Q22" s="30">
        <v>3</v>
      </c>
      <c r="R22" s="335">
        <v>2</v>
      </c>
      <c r="S22" s="335">
        <v>3</v>
      </c>
      <c r="T22" s="335">
        <v>4</v>
      </c>
      <c r="U22" s="30">
        <v>5</v>
      </c>
      <c r="V22" s="30">
        <v>2</v>
      </c>
      <c r="W22" s="846">
        <v>5</v>
      </c>
      <c r="X22" s="846">
        <v>1</v>
      </c>
      <c r="Y22" s="30">
        <v>10</v>
      </c>
      <c r="Z22" s="30">
        <v>4</v>
      </c>
      <c r="AA22" s="845">
        <f t="shared" si="18"/>
        <v>50</v>
      </c>
      <c r="AB22" s="835">
        <v>4</v>
      </c>
      <c r="AC22" s="835">
        <v>2</v>
      </c>
      <c r="AD22" s="835">
        <v>2</v>
      </c>
      <c r="AE22" s="835">
        <v>9</v>
      </c>
      <c r="AF22" s="835">
        <v>2</v>
      </c>
      <c r="AG22" s="835">
        <v>2</v>
      </c>
      <c r="AH22" s="335">
        <v>5</v>
      </c>
      <c r="AI22" s="335">
        <v>2</v>
      </c>
      <c r="AJ22" s="335">
        <v>1</v>
      </c>
      <c r="AK22" s="335">
        <v>3</v>
      </c>
      <c r="AL22" s="335">
        <v>4</v>
      </c>
      <c r="AM22" s="335">
        <v>7</v>
      </c>
      <c r="AN22" s="830">
        <f t="shared" si="19"/>
        <v>43</v>
      </c>
    </row>
    <row r="23" spans="1:40" s="13" customFormat="1" ht="29.25" customHeight="1" x14ac:dyDescent="0.55000000000000004">
      <c r="A23" s="7" t="s">
        <v>97</v>
      </c>
      <c r="B23" s="845">
        <f t="shared" ref="B23:Z23" si="20">SUM(B19:B22)</f>
        <v>30</v>
      </c>
      <c r="C23" s="845">
        <f t="shared" si="20"/>
        <v>13</v>
      </c>
      <c r="D23" s="845">
        <f t="shared" si="20"/>
        <v>23</v>
      </c>
      <c r="E23" s="845">
        <f t="shared" si="20"/>
        <v>31</v>
      </c>
      <c r="F23" s="845">
        <f t="shared" si="20"/>
        <v>32</v>
      </c>
      <c r="G23" s="845">
        <f t="shared" si="20"/>
        <v>17</v>
      </c>
      <c r="H23" s="845">
        <f t="shared" si="20"/>
        <v>20</v>
      </c>
      <c r="I23" s="845">
        <f t="shared" si="20"/>
        <v>27</v>
      </c>
      <c r="J23" s="845">
        <f t="shared" si="20"/>
        <v>24</v>
      </c>
      <c r="K23" s="845">
        <f t="shared" si="20"/>
        <v>29</v>
      </c>
      <c r="L23" s="845">
        <f t="shared" si="20"/>
        <v>25</v>
      </c>
      <c r="M23" s="845">
        <f t="shared" si="20"/>
        <v>35</v>
      </c>
      <c r="N23" s="844">
        <f t="shared" si="20"/>
        <v>306</v>
      </c>
      <c r="O23" s="22">
        <f t="shared" si="20"/>
        <v>42</v>
      </c>
      <c r="P23" s="845">
        <f t="shared" si="20"/>
        <v>27</v>
      </c>
      <c r="Q23" s="22">
        <f t="shared" si="20"/>
        <v>31</v>
      </c>
      <c r="R23" s="845">
        <f t="shared" si="20"/>
        <v>31</v>
      </c>
      <c r="S23" s="845">
        <f t="shared" si="20"/>
        <v>22</v>
      </c>
      <c r="T23" s="845">
        <f t="shared" si="20"/>
        <v>39</v>
      </c>
      <c r="U23" s="845">
        <f t="shared" si="20"/>
        <v>38</v>
      </c>
      <c r="V23" s="845">
        <f t="shared" si="20"/>
        <v>26</v>
      </c>
      <c r="W23" s="845">
        <f t="shared" si="20"/>
        <v>27</v>
      </c>
      <c r="X23" s="845">
        <f t="shared" si="20"/>
        <v>33</v>
      </c>
      <c r="Y23" s="845">
        <f t="shared" si="20"/>
        <v>22</v>
      </c>
      <c r="Z23" s="22">
        <f t="shared" si="20"/>
        <v>26</v>
      </c>
      <c r="AA23" s="845">
        <f>SUM(AA19:AA22)</f>
        <v>364</v>
      </c>
      <c r="AB23" s="845">
        <f>SUM(AB19:AB22)</f>
        <v>21</v>
      </c>
      <c r="AC23" s="845">
        <f t="shared" ref="AC23:AM23" si="21">SUM(AC19:AC22)</f>
        <v>21</v>
      </c>
      <c r="AD23" s="845">
        <f t="shared" si="21"/>
        <v>27</v>
      </c>
      <c r="AE23" s="845">
        <f t="shared" si="21"/>
        <v>40</v>
      </c>
      <c r="AF23" s="845">
        <f t="shared" si="21"/>
        <v>30</v>
      </c>
      <c r="AG23" s="845">
        <f t="shared" si="21"/>
        <v>28</v>
      </c>
      <c r="AH23" s="845">
        <f t="shared" si="21"/>
        <v>33</v>
      </c>
      <c r="AI23" s="845">
        <f t="shared" si="21"/>
        <v>22</v>
      </c>
      <c r="AJ23" s="845">
        <f t="shared" si="21"/>
        <v>20</v>
      </c>
      <c r="AK23" s="845">
        <f t="shared" si="21"/>
        <v>19</v>
      </c>
      <c r="AL23" s="845">
        <f t="shared" si="21"/>
        <v>27</v>
      </c>
      <c r="AM23" s="845">
        <f t="shared" si="21"/>
        <v>29</v>
      </c>
      <c r="AN23" s="830">
        <f>SUM(AB23:AM23)</f>
        <v>317</v>
      </c>
    </row>
    <row r="24" spans="1:40" ht="29.25" customHeight="1" x14ac:dyDescent="0.55000000000000004">
      <c r="A24" s="851" t="s">
        <v>103</v>
      </c>
      <c r="B24" s="745"/>
      <c r="C24" s="745"/>
      <c r="D24" s="745"/>
      <c r="E24" s="745"/>
      <c r="F24" s="745"/>
      <c r="G24" s="745"/>
      <c r="H24" s="745"/>
      <c r="I24" s="745"/>
      <c r="J24" s="745"/>
      <c r="K24" s="745"/>
      <c r="L24" s="745"/>
      <c r="M24" s="745"/>
      <c r="N24" s="849"/>
      <c r="O24" s="841"/>
      <c r="P24" s="745"/>
      <c r="Q24" s="841"/>
      <c r="R24" s="745"/>
      <c r="S24" s="745"/>
      <c r="T24" s="745"/>
      <c r="U24" s="745"/>
      <c r="V24" s="745"/>
      <c r="W24" s="745"/>
      <c r="X24" s="840"/>
      <c r="Y24" s="745"/>
      <c r="Z24" s="841"/>
      <c r="AA24" s="745"/>
      <c r="AB24" s="745"/>
      <c r="AC24" s="745"/>
      <c r="AD24" s="745"/>
      <c r="AE24" s="745"/>
      <c r="AF24" s="745"/>
      <c r="AG24" s="745"/>
      <c r="AH24" s="745"/>
      <c r="AI24" s="745"/>
      <c r="AJ24" s="745"/>
      <c r="AK24" s="745"/>
      <c r="AL24" s="745"/>
      <c r="AM24" s="745"/>
      <c r="AN24" s="842" t="s">
        <v>134</v>
      </c>
    </row>
    <row r="25" spans="1:40" ht="29.25" customHeight="1" x14ac:dyDescent="0.55000000000000004">
      <c r="A25" s="831" t="s">
        <v>104</v>
      </c>
      <c r="B25" s="335">
        <v>11</v>
      </c>
      <c r="C25" s="335">
        <v>14</v>
      </c>
      <c r="D25" s="335">
        <v>14</v>
      </c>
      <c r="E25" s="335">
        <v>15</v>
      </c>
      <c r="F25" s="335">
        <v>21</v>
      </c>
      <c r="G25" s="335">
        <v>10</v>
      </c>
      <c r="H25" s="335">
        <v>11</v>
      </c>
      <c r="I25" s="850">
        <v>18</v>
      </c>
      <c r="J25" s="850">
        <v>11</v>
      </c>
      <c r="K25" s="850">
        <v>12</v>
      </c>
      <c r="L25" s="335">
        <v>13</v>
      </c>
      <c r="M25" s="335">
        <v>17</v>
      </c>
      <c r="N25" s="844">
        <f t="shared" ref="N25:N28" si="22">SUM(B25:M25)</f>
        <v>167</v>
      </c>
      <c r="O25" s="831">
        <v>19</v>
      </c>
      <c r="P25" s="831">
        <v>16</v>
      </c>
      <c r="Q25" s="831">
        <v>14</v>
      </c>
      <c r="R25" s="831">
        <v>18</v>
      </c>
      <c r="S25" s="831">
        <v>5</v>
      </c>
      <c r="T25" s="831">
        <v>19</v>
      </c>
      <c r="U25" s="831">
        <v>13</v>
      </c>
      <c r="V25" s="831">
        <v>14</v>
      </c>
      <c r="W25" s="831">
        <v>17</v>
      </c>
      <c r="X25" s="831">
        <v>8</v>
      </c>
      <c r="Y25" s="831">
        <v>8</v>
      </c>
      <c r="Z25" s="831">
        <v>16</v>
      </c>
      <c r="AA25" s="845">
        <f>SUM(O25:Z25)</f>
        <v>167</v>
      </c>
      <c r="AB25" s="831">
        <v>7</v>
      </c>
      <c r="AC25" s="831">
        <v>16</v>
      </c>
      <c r="AD25" s="831">
        <v>12</v>
      </c>
      <c r="AE25" s="831">
        <v>13</v>
      </c>
      <c r="AF25" s="831">
        <v>14</v>
      </c>
      <c r="AG25" s="831">
        <v>21</v>
      </c>
      <c r="AH25" s="831">
        <v>30</v>
      </c>
      <c r="AI25" s="831">
        <v>17</v>
      </c>
      <c r="AJ25" s="831">
        <v>15</v>
      </c>
      <c r="AK25" s="831">
        <v>12</v>
      </c>
      <c r="AL25" s="831">
        <v>15</v>
      </c>
      <c r="AM25" s="831">
        <v>23</v>
      </c>
      <c r="AN25" s="16">
        <f t="shared" si="19"/>
        <v>195</v>
      </c>
    </row>
    <row r="26" spans="1:40" ht="29.25" customHeight="1" x14ac:dyDescent="0.55000000000000004">
      <c r="A26" s="831" t="s">
        <v>105</v>
      </c>
      <c r="B26" s="335">
        <v>7</v>
      </c>
      <c r="C26" s="335">
        <v>3</v>
      </c>
      <c r="D26" s="335">
        <v>8</v>
      </c>
      <c r="E26" s="335">
        <v>9</v>
      </c>
      <c r="F26" s="335">
        <v>4</v>
      </c>
      <c r="G26" s="335">
        <v>2</v>
      </c>
      <c r="H26" s="335">
        <v>5</v>
      </c>
      <c r="I26" s="850">
        <v>4</v>
      </c>
      <c r="J26" s="850">
        <v>4</v>
      </c>
      <c r="K26" s="850">
        <v>8</v>
      </c>
      <c r="L26" s="335">
        <v>7</v>
      </c>
      <c r="M26" s="335">
        <v>9</v>
      </c>
      <c r="N26" s="844">
        <f t="shared" si="22"/>
        <v>70</v>
      </c>
      <c r="O26" s="831">
        <v>12</v>
      </c>
      <c r="P26" s="831">
        <v>6</v>
      </c>
      <c r="Q26" s="831">
        <v>9</v>
      </c>
      <c r="R26" s="831">
        <v>14</v>
      </c>
      <c r="S26" s="831">
        <v>14</v>
      </c>
      <c r="T26" s="831">
        <v>14</v>
      </c>
      <c r="U26" s="831">
        <v>13</v>
      </c>
      <c r="V26" s="831">
        <v>9</v>
      </c>
      <c r="W26" s="831">
        <v>12</v>
      </c>
      <c r="X26" s="831">
        <v>16</v>
      </c>
      <c r="Y26" s="831">
        <v>12</v>
      </c>
      <c r="Z26" s="831">
        <v>7</v>
      </c>
      <c r="AA26" s="845">
        <f t="shared" ref="AA26:AA29" si="23">SUM(O26:Z26)</f>
        <v>138</v>
      </c>
      <c r="AB26" s="831">
        <v>14</v>
      </c>
      <c r="AC26" s="831">
        <v>8</v>
      </c>
      <c r="AD26" s="831">
        <v>9</v>
      </c>
      <c r="AE26" s="831">
        <v>19</v>
      </c>
      <c r="AF26" s="831">
        <v>10</v>
      </c>
      <c r="AG26" s="831">
        <v>6</v>
      </c>
      <c r="AH26" s="831">
        <v>7</v>
      </c>
      <c r="AI26" s="831">
        <v>7</v>
      </c>
      <c r="AJ26" s="831">
        <v>4</v>
      </c>
      <c r="AK26" s="831">
        <v>5</v>
      </c>
      <c r="AL26" s="831">
        <v>8</v>
      </c>
      <c r="AM26" s="831">
        <v>6</v>
      </c>
      <c r="AN26" s="16">
        <f t="shared" si="19"/>
        <v>103</v>
      </c>
    </row>
    <row r="27" spans="1:40" ht="29.25" customHeight="1" x14ac:dyDescent="0.55000000000000004">
      <c r="A27" s="831" t="s">
        <v>106</v>
      </c>
      <c r="B27" s="335">
        <v>17</v>
      </c>
      <c r="C27" s="335">
        <v>3</v>
      </c>
      <c r="D27" s="335">
        <v>9</v>
      </c>
      <c r="E27" s="335">
        <v>12</v>
      </c>
      <c r="F27" s="335">
        <v>8</v>
      </c>
      <c r="G27" s="335">
        <v>6</v>
      </c>
      <c r="H27" s="335">
        <v>7</v>
      </c>
      <c r="I27" s="850">
        <v>15</v>
      </c>
      <c r="J27" s="850">
        <v>7</v>
      </c>
      <c r="K27" s="850">
        <v>12</v>
      </c>
      <c r="L27" s="335">
        <v>12</v>
      </c>
      <c r="M27" s="335">
        <v>13</v>
      </c>
      <c r="N27" s="844">
        <f t="shared" si="22"/>
        <v>121</v>
      </c>
      <c r="O27" s="831">
        <v>13</v>
      </c>
      <c r="P27" s="831">
        <v>21</v>
      </c>
      <c r="Q27" s="831">
        <v>12</v>
      </c>
      <c r="R27" s="831">
        <v>21</v>
      </c>
      <c r="S27" s="831">
        <v>8</v>
      </c>
      <c r="T27" s="831">
        <v>9</v>
      </c>
      <c r="U27" s="831">
        <v>13</v>
      </c>
      <c r="V27" s="831">
        <v>15</v>
      </c>
      <c r="W27" s="831">
        <v>10</v>
      </c>
      <c r="X27" s="831">
        <v>20</v>
      </c>
      <c r="Y27" s="831">
        <v>10</v>
      </c>
      <c r="Z27" s="831">
        <v>11</v>
      </c>
      <c r="AA27" s="845">
        <f>SUM(O27:Z27)</f>
        <v>163</v>
      </c>
      <c r="AB27" s="831">
        <v>11</v>
      </c>
      <c r="AC27" s="831">
        <v>11</v>
      </c>
      <c r="AD27" s="831">
        <v>16</v>
      </c>
      <c r="AE27" s="831">
        <v>24</v>
      </c>
      <c r="AF27" s="831">
        <v>16</v>
      </c>
      <c r="AG27" s="831">
        <v>14</v>
      </c>
      <c r="AH27" s="831">
        <v>10</v>
      </c>
      <c r="AI27" s="831">
        <v>13</v>
      </c>
      <c r="AJ27" s="831">
        <v>18</v>
      </c>
      <c r="AK27" s="831">
        <v>10</v>
      </c>
      <c r="AL27" s="831">
        <v>14</v>
      </c>
      <c r="AM27" s="831">
        <v>16</v>
      </c>
      <c r="AN27" s="16">
        <f t="shared" si="19"/>
        <v>173</v>
      </c>
    </row>
    <row r="28" spans="1:40" ht="29.25" customHeight="1" x14ac:dyDescent="0.55000000000000004">
      <c r="A28" s="831" t="s">
        <v>107</v>
      </c>
      <c r="B28" s="335">
        <v>6</v>
      </c>
      <c r="C28" s="335">
        <v>1</v>
      </c>
      <c r="D28" s="335">
        <v>1</v>
      </c>
      <c r="E28" s="335">
        <v>1</v>
      </c>
      <c r="F28" s="335">
        <v>2</v>
      </c>
      <c r="G28" s="335">
        <v>3</v>
      </c>
      <c r="H28" s="335">
        <v>3</v>
      </c>
      <c r="I28" s="835">
        <v>3</v>
      </c>
      <c r="J28" s="850">
        <v>3</v>
      </c>
      <c r="K28" s="850">
        <v>4</v>
      </c>
      <c r="L28" s="335">
        <v>2</v>
      </c>
      <c r="M28" s="335">
        <v>2</v>
      </c>
      <c r="N28" s="844">
        <f t="shared" si="22"/>
        <v>31</v>
      </c>
      <c r="O28" s="831">
        <v>8</v>
      </c>
      <c r="P28" s="831">
        <v>2</v>
      </c>
      <c r="Q28" s="831">
        <v>4</v>
      </c>
      <c r="R28" s="831"/>
      <c r="S28" s="831">
        <v>3</v>
      </c>
      <c r="T28" s="831">
        <v>8</v>
      </c>
      <c r="U28" s="831">
        <v>5</v>
      </c>
      <c r="V28" s="831">
        <v>4</v>
      </c>
      <c r="W28" s="831">
        <v>2</v>
      </c>
      <c r="X28" s="831">
        <v>1</v>
      </c>
      <c r="Y28" s="831">
        <v>3</v>
      </c>
      <c r="Z28" s="831">
        <v>7</v>
      </c>
      <c r="AA28" s="845">
        <f t="shared" si="23"/>
        <v>47</v>
      </c>
      <c r="AB28" s="831">
        <v>1</v>
      </c>
      <c r="AC28" s="831">
        <v>2</v>
      </c>
      <c r="AD28" s="831">
        <v>3</v>
      </c>
      <c r="AE28" s="831">
        <v>9</v>
      </c>
      <c r="AF28" s="831">
        <v>4</v>
      </c>
      <c r="AG28" s="831">
        <v>3</v>
      </c>
      <c r="AH28" s="831">
        <v>4</v>
      </c>
      <c r="AI28" s="831">
        <v>2</v>
      </c>
      <c r="AJ28" s="831">
        <v>2</v>
      </c>
      <c r="AK28" s="831">
        <v>5</v>
      </c>
      <c r="AL28" s="831">
        <v>3</v>
      </c>
      <c r="AM28" s="831">
        <v>5</v>
      </c>
      <c r="AN28" s="16">
        <f t="shared" si="19"/>
        <v>43</v>
      </c>
    </row>
    <row r="29" spans="1:40" ht="29.25" customHeight="1" x14ac:dyDescent="0.55000000000000004">
      <c r="A29" s="831" t="s">
        <v>93</v>
      </c>
      <c r="B29" s="25"/>
      <c r="C29" s="25"/>
      <c r="D29" s="335"/>
      <c r="E29" s="335"/>
      <c r="F29" s="335"/>
      <c r="G29" s="335"/>
      <c r="H29" s="335"/>
      <c r="I29" s="850"/>
      <c r="J29" s="850"/>
      <c r="K29" s="850"/>
      <c r="L29" s="335"/>
      <c r="M29" s="335"/>
      <c r="N29" s="844"/>
      <c r="O29" s="831"/>
      <c r="P29" s="831"/>
      <c r="Q29" s="831"/>
      <c r="R29" s="831"/>
      <c r="S29" s="831"/>
      <c r="T29" s="831">
        <v>2</v>
      </c>
      <c r="U29" s="831"/>
      <c r="V29" s="831"/>
      <c r="W29" s="831"/>
      <c r="X29" s="831"/>
      <c r="Y29" s="831"/>
      <c r="Z29" s="831"/>
      <c r="AA29" s="845">
        <f t="shared" si="23"/>
        <v>2</v>
      </c>
      <c r="AB29" s="30">
        <v>0</v>
      </c>
      <c r="AC29" s="30">
        <v>0</v>
      </c>
      <c r="AD29" s="30">
        <v>0</v>
      </c>
      <c r="AE29" s="30">
        <v>0</v>
      </c>
      <c r="AF29" s="30">
        <v>0</v>
      </c>
      <c r="AG29" s="30">
        <v>1</v>
      </c>
      <c r="AH29" s="30">
        <v>0</v>
      </c>
      <c r="AI29" s="30">
        <v>0</v>
      </c>
      <c r="AJ29" s="335">
        <v>0</v>
      </c>
      <c r="AK29" s="335" t="s">
        <v>153</v>
      </c>
      <c r="AL29" s="335">
        <v>0</v>
      </c>
      <c r="AM29" s="335">
        <v>0</v>
      </c>
      <c r="AN29" s="16">
        <f t="shared" si="19"/>
        <v>1</v>
      </c>
    </row>
    <row r="30" spans="1:40" s="13" customFormat="1" ht="29.25" customHeight="1" x14ac:dyDescent="0.55000000000000004">
      <c r="A30" s="1" t="s">
        <v>97</v>
      </c>
      <c r="B30" s="23">
        <f>SUM(B25:B29)</f>
        <v>41</v>
      </c>
      <c r="C30" s="23">
        <f>SUM(C25:C29)</f>
        <v>21</v>
      </c>
      <c r="D30" s="852">
        <f t="shared" ref="D30:M30" si="24">SUM(D25:D29)</f>
        <v>32</v>
      </c>
      <c r="E30" s="852">
        <f t="shared" si="24"/>
        <v>37</v>
      </c>
      <c r="F30" s="852">
        <f t="shared" si="24"/>
        <v>35</v>
      </c>
      <c r="G30" s="852">
        <f t="shared" si="24"/>
        <v>21</v>
      </c>
      <c r="H30" s="852">
        <f t="shared" si="24"/>
        <v>26</v>
      </c>
      <c r="I30" s="852">
        <f t="shared" si="24"/>
        <v>40</v>
      </c>
      <c r="J30" s="852">
        <f t="shared" si="24"/>
        <v>25</v>
      </c>
      <c r="K30" s="852">
        <f t="shared" si="24"/>
        <v>36</v>
      </c>
      <c r="L30" s="852">
        <f t="shared" si="24"/>
        <v>34</v>
      </c>
      <c r="M30" s="852">
        <f t="shared" si="24"/>
        <v>41</v>
      </c>
      <c r="N30" s="844">
        <f>SUM(N25:N29)</f>
        <v>389</v>
      </c>
      <c r="O30" s="23">
        <f>SUM(O25:O29)</f>
        <v>52</v>
      </c>
      <c r="P30" s="23">
        <f t="shared" ref="P30:Z30" si="25">SUM(P25:P29)</f>
        <v>45</v>
      </c>
      <c r="Q30" s="23">
        <f t="shared" si="25"/>
        <v>39</v>
      </c>
      <c r="R30" s="23">
        <f t="shared" si="25"/>
        <v>53</v>
      </c>
      <c r="S30" s="23">
        <f t="shared" si="25"/>
        <v>30</v>
      </c>
      <c r="T30" s="23">
        <f t="shared" si="25"/>
        <v>52</v>
      </c>
      <c r="U30" s="23">
        <f t="shared" si="25"/>
        <v>44</v>
      </c>
      <c r="V30" s="23">
        <f t="shared" si="25"/>
        <v>42</v>
      </c>
      <c r="W30" s="23">
        <f t="shared" si="25"/>
        <v>41</v>
      </c>
      <c r="X30" s="23">
        <f t="shared" si="25"/>
        <v>45</v>
      </c>
      <c r="Y30" s="23">
        <f t="shared" si="25"/>
        <v>33</v>
      </c>
      <c r="Z30" s="23">
        <f t="shared" si="25"/>
        <v>41</v>
      </c>
      <c r="AA30" s="845">
        <f>SUM(AA25:AA29)</f>
        <v>517</v>
      </c>
      <c r="AB30" s="23">
        <f>SUM(AB25:AB29)</f>
        <v>33</v>
      </c>
      <c r="AC30" s="23">
        <f t="shared" ref="AC30:AM30" si="26">SUM(AC25:AC29)</f>
        <v>37</v>
      </c>
      <c r="AD30" s="23">
        <f t="shared" si="26"/>
        <v>40</v>
      </c>
      <c r="AE30" s="23">
        <f t="shared" si="26"/>
        <v>65</v>
      </c>
      <c r="AF30" s="23">
        <f t="shared" si="26"/>
        <v>44</v>
      </c>
      <c r="AG30" s="23">
        <f t="shared" si="26"/>
        <v>45</v>
      </c>
      <c r="AH30" s="23">
        <f t="shared" si="26"/>
        <v>51</v>
      </c>
      <c r="AI30" s="23">
        <f t="shared" si="26"/>
        <v>39</v>
      </c>
      <c r="AJ30" s="23">
        <f t="shared" si="26"/>
        <v>39</v>
      </c>
      <c r="AK30" s="23">
        <f t="shared" si="26"/>
        <v>32</v>
      </c>
      <c r="AL30" s="23">
        <f t="shared" si="26"/>
        <v>40</v>
      </c>
      <c r="AM30" s="23">
        <f t="shared" si="26"/>
        <v>50</v>
      </c>
      <c r="AN30" s="16">
        <f t="shared" si="19"/>
        <v>515</v>
      </c>
    </row>
    <row r="31" spans="1:40" ht="29.25" customHeight="1" x14ac:dyDescent="0.55000000000000004">
      <c r="A31" s="853" t="s">
        <v>108</v>
      </c>
      <c r="B31" s="745"/>
      <c r="C31" s="745"/>
      <c r="D31" s="745"/>
      <c r="E31" s="745"/>
      <c r="F31" s="745"/>
      <c r="G31" s="745"/>
      <c r="H31" s="745"/>
      <c r="I31" s="745"/>
      <c r="J31" s="745"/>
      <c r="K31" s="745"/>
      <c r="L31" s="745"/>
      <c r="M31" s="745"/>
      <c r="N31" s="849"/>
      <c r="O31" s="841"/>
      <c r="P31" s="745"/>
      <c r="Q31" s="841"/>
      <c r="R31" s="745"/>
      <c r="S31" s="745"/>
      <c r="T31" s="841"/>
      <c r="U31" s="841"/>
      <c r="V31" s="841"/>
      <c r="W31" s="841"/>
      <c r="X31" s="854"/>
      <c r="Y31" s="841"/>
      <c r="Z31" s="841"/>
      <c r="AA31" s="745"/>
      <c r="AB31" s="745"/>
      <c r="AC31" s="745"/>
      <c r="AD31" s="745"/>
      <c r="AE31" s="745"/>
      <c r="AF31" s="745"/>
      <c r="AG31" s="745"/>
      <c r="AH31" s="745"/>
      <c r="AI31" s="745"/>
      <c r="AJ31" s="745"/>
      <c r="AK31" s="745"/>
      <c r="AL31" s="745"/>
      <c r="AM31" s="745"/>
      <c r="AN31" s="842" t="s">
        <v>134</v>
      </c>
    </row>
    <row r="32" spans="1:40" ht="28.5" customHeight="1" x14ac:dyDescent="0.55000000000000004">
      <c r="A32" s="843" t="s">
        <v>109</v>
      </c>
      <c r="B32" s="335">
        <v>31</v>
      </c>
      <c r="C32" s="335">
        <v>4</v>
      </c>
      <c r="D32" s="335">
        <v>28</v>
      </c>
      <c r="E32" s="335">
        <v>21</v>
      </c>
      <c r="F32" s="335">
        <v>17</v>
      </c>
      <c r="G32" s="335">
        <v>7</v>
      </c>
      <c r="H32" s="335">
        <v>12</v>
      </c>
      <c r="I32" s="335">
        <v>13</v>
      </c>
      <c r="J32" s="335">
        <v>9</v>
      </c>
      <c r="K32" s="335">
        <v>21</v>
      </c>
      <c r="L32" s="335">
        <v>23</v>
      </c>
      <c r="M32" s="335">
        <v>30</v>
      </c>
      <c r="N32" s="844">
        <f t="shared" ref="N32:N33" si="27">SUM(B32:M32)</f>
        <v>216</v>
      </c>
      <c r="O32" s="831">
        <v>18</v>
      </c>
      <c r="P32" s="831">
        <v>31</v>
      </c>
      <c r="Q32" s="831">
        <v>62</v>
      </c>
      <c r="R32" s="831">
        <v>26</v>
      </c>
      <c r="S32" s="831">
        <v>16</v>
      </c>
      <c r="T32" s="831">
        <v>17</v>
      </c>
      <c r="U32" s="831">
        <v>17</v>
      </c>
      <c r="V32" s="831">
        <v>24</v>
      </c>
      <c r="W32" s="831">
        <v>29</v>
      </c>
      <c r="X32" s="831">
        <v>19</v>
      </c>
      <c r="Y32" s="831">
        <v>31</v>
      </c>
      <c r="Z32" s="831">
        <v>11</v>
      </c>
      <c r="AA32" s="845">
        <f t="shared" ref="AA32:AA33" si="28">SUM(O32:Z32)</f>
        <v>301</v>
      </c>
      <c r="AB32" s="831">
        <v>35</v>
      </c>
      <c r="AC32" s="831">
        <v>17</v>
      </c>
      <c r="AD32" s="831">
        <v>25</v>
      </c>
      <c r="AE32" s="831">
        <v>28</v>
      </c>
      <c r="AF32" s="831">
        <v>8</v>
      </c>
      <c r="AG32" s="831">
        <v>23</v>
      </c>
      <c r="AH32" s="831">
        <v>9</v>
      </c>
      <c r="AI32" s="831">
        <v>9</v>
      </c>
      <c r="AJ32" s="831">
        <v>11</v>
      </c>
      <c r="AK32" s="831">
        <v>9</v>
      </c>
      <c r="AL32" s="831">
        <v>39</v>
      </c>
      <c r="AM32" s="831">
        <v>16</v>
      </c>
      <c r="AN32" s="855">
        <f>SUM(AB32:AM32)</f>
        <v>229</v>
      </c>
    </row>
    <row r="33" spans="1:46" ht="29.25" customHeight="1" x14ac:dyDescent="0.55000000000000004">
      <c r="A33" s="843" t="s">
        <v>110</v>
      </c>
      <c r="B33" s="335">
        <v>316</v>
      </c>
      <c r="C33" s="335">
        <v>126</v>
      </c>
      <c r="D33" s="335">
        <v>251</v>
      </c>
      <c r="E33" s="335">
        <v>190</v>
      </c>
      <c r="F33" s="335">
        <v>194</v>
      </c>
      <c r="G33" s="335">
        <v>116</v>
      </c>
      <c r="H33" s="335">
        <v>196</v>
      </c>
      <c r="I33" s="335">
        <v>330</v>
      </c>
      <c r="J33" s="335">
        <v>194</v>
      </c>
      <c r="K33" s="335">
        <v>255</v>
      </c>
      <c r="L33" s="335">
        <v>238</v>
      </c>
      <c r="M33" s="335">
        <v>204</v>
      </c>
      <c r="N33" s="844">
        <f t="shared" si="27"/>
        <v>2610</v>
      </c>
      <c r="O33" s="831">
        <v>248</v>
      </c>
      <c r="P33" s="831">
        <v>262</v>
      </c>
      <c r="Q33" s="831">
        <v>255</v>
      </c>
      <c r="R33" s="831">
        <v>253</v>
      </c>
      <c r="S33" s="831">
        <v>179</v>
      </c>
      <c r="T33" s="831">
        <v>70</v>
      </c>
      <c r="U33" s="831">
        <v>280</v>
      </c>
      <c r="V33" s="831">
        <v>260</v>
      </c>
      <c r="W33" s="831">
        <v>74</v>
      </c>
      <c r="X33" s="831">
        <v>265</v>
      </c>
      <c r="Y33" s="831">
        <v>153</v>
      </c>
      <c r="Z33" s="831">
        <v>234</v>
      </c>
      <c r="AA33" s="856">
        <f t="shared" si="28"/>
        <v>2533</v>
      </c>
      <c r="AB33" s="831">
        <v>119</v>
      </c>
      <c r="AC33" s="831">
        <v>130</v>
      </c>
      <c r="AD33" s="831">
        <v>274</v>
      </c>
      <c r="AE33" s="831">
        <v>260</v>
      </c>
      <c r="AF33" s="831">
        <v>75</v>
      </c>
      <c r="AG33" s="831">
        <v>107</v>
      </c>
      <c r="AH33" s="831">
        <v>242</v>
      </c>
      <c r="AI33" s="831">
        <v>106</v>
      </c>
      <c r="AJ33" s="831">
        <v>128</v>
      </c>
      <c r="AK33" s="831">
        <v>142</v>
      </c>
      <c r="AL33" s="831">
        <v>179</v>
      </c>
      <c r="AM33" s="831">
        <v>120</v>
      </c>
      <c r="AN33" s="855">
        <f>SUM(AB33:AM33)</f>
        <v>1882</v>
      </c>
    </row>
    <row r="34" spans="1:46" s="13" customFormat="1" ht="29.25" customHeight="1" x14ac:dyDescent="0.55000000000000004">
      <c r="A34" s="1" t="s">
        <v>97</v>
      </c>
      <c r="B34" s="857">
        <f>SUM(B32:B33)</f>
        <v>347</v>
      </c>
      <c r="C34" s="857">
        <f t="shared" ref="C34:AA34" si="29">SUM(C32:C33)</f>
        <v>130</v>
      </c>
      <c r="D34" s="857">
        <f t="shared" si="29"/>
        <v>279</v>
      </c>
      <c r="E34" s="857">
        <f t="shared" si="29"/>
        <v>211</v>
      </c>
      <c r="F34" s="857">
        <f t="shared" si="29"/>
        <v>211</v>
      </c>
      <c r="G34" s="857">
        <f t="shared" si="29"/>
        <v>123</v>
      </c>
      <c r="H34" s="857">
        <f t="shared" si="29"/>
        <v>208</v>
      </c>
      <c r="I34" s="857">
        <f t="shared" si="29"/>
        <v>343</v>
      </c>
      <c r="J34" s="857">
        <f t="shared" si="29"/>
        <v>203</v>
      </c>
      <c r="K34" s="857">
        <f t="shared" si="29"/>
        <v>276</v>
      </c>
      <c r="L34" s="857">
        <f t="shared" si="29"/>
        <v>261</v>
      </c>
      <c r="M34" s="857">
        <f t="shared" si="29"/>
        <v>234</v>
      </c>
      <c r="N34" s="844">
        <f t="shared" si="29"/>
        <v>2826</v>
      </c>
      <c r="O34" s="24">
        <f t="shared" si="29"/>
        <v>266</v>
      </c>
      <c r="P34" s="24">
        <f t="shared" si="29"/>
        <v>293</v>
      </c>
      <c r="Q34" s="24">
        <f t="shared" si="29"/>
        <v>317</v>
      </c>
      <c r="R34" s="857">
        <f t="shared" si="29"/>
        <v>279</v>
      </c>
      <c r="S34" s="857">
        <f t="shared" si="29"/>
        <v>195</v>
      </c>
      <c r="T34" s="857">
        <f t="shared" si="29"/>
        <v>87</v>
      </c>
      <c r="U34" s="857">
        <f t="shared" si="29"/>
        <v>297</v>
      </c>
      <c r="V34" s="857">
        <f t="shared" si="29"/>
        <v>284</v>
      </c>
      <c r="W34" s="857">
        <f t="shared" si="29"/>
        <v>103</v>
      </c>
      <c r="X34" s="858">
        <f t="shared" si="29"/>
        <v>284</v>
      </c>
      <c r="Y34" s="857">
        <f t="shared" si="29"/>
        <v>184</v>
      </c>
      <c r="Z34" s="24">
        <f t="shared" si="29"/>
        <v>245</v>
      </c>
      <c r="AA34" s="859">
        <f t="shared" si="29"/>
        <v>2834</v>
      </c>
      <c r="AB34" s="7">
        <f>SUM(AB32:AB33)</f>
        <v>154</v>
      </c>
      <c r="AC34" s="7">
        <f t="shared" ref="AC34:AM34" si="30">SUM(AC32:AC33)</f>
        <v>147</v>
      </c>
      <c r="AD34" s="7">
        <f t="shared" si="30"/>
        <v>299</v>
      </c>
      <c r="AE34" s="7">
        <f t="shared" si="30"/>
        <v>288</v>
      </c>
      <c r="AF34" s="7">
        <f t="shared" si="30"/>
        <v>83</v>
      </c>
      <c r="AG34" s="7">
        <f t="shared" si="30"/>
        <v>130</v>
      </c>
      <c r="AH34" s="7">
        <f t="shared" si="30"/>
        <v>251</v>
      </c>
      <c r="AI34" s="7">
        <f t="shared" si="30"/>
        <v>115</v>
      </c>
      <c r="AJ34" s="7">
        <f t="shared" si="30"/>
        <v>139</v>
      </c>
      <c r="AK34" s="7">
        <f t="shared" si="30"/>
        <v>151</v>
      </c>
      <c r="AL34" s="7">
        <f t="shared" si="30"/>
        <v>218</v>
      </c>
      <c r="AM34" s="7">
        <f t="shared" si="30"/>
        <v>136</v>
      </c>
      <c r="AN34" s="855">
        <f t="shared" si="19"/>
        <v>2111</v>
      </c>
    </row>
    <row r="35" spans="1:46" ht="29.25" customHeight="1" x14ac:dyDescent="0.55000000000000004">
      <c r="A35" s="860" t="s">
        <v>111</v>
      </c>
      <c r="B35" s="861"/>
      <c r="C35" s="861"/>
      <c r="D35" s="861"/>
      <c r="E35" s="861"/>
      <c r="F35" s="861"/>
      <c r="G35" s="861"/>
      <c r="H35" s="861"/>
      <c r="I35" s="861"/>
      <c r="J35" s="861"/>
      <c r="K35" s="861"/>
      <c r="L35" s="861"/>
      <c r="M35" s="861"/>
      <c r="N35" s="862"/>
      <c r="O35" s="825"/>
      <c r="P35" s="746"/>
      <c r="Q35" s="825"/>
      <c r="R35" s="746"/>
      <c r="S35" s="746"/>
      <c r="T35" s="863"/>
      <c r="U35" s="863"/>
      <c r="V35" s="746"/>
      <c r="W35" s="746"/>
      <c r="X35" s="746"/>
      <c r="Y35" s="746"/>
      <c r="Z35" s="825"/>
      <c r="AA35" s="746"/>
      <c r="AB35" s="746"/>
      <c r="AC35" s="746"/>
      <c r="AD35" s="746"/>
      <c r="AE35" s="746"/>
      <c r="AF35" s="746"/>
      <c r="AG35" s="863"/>
      <c r="AH35" s="863"/>
      <c r="AI35" s="746"/>
      <c r="AJ35" s="746"/>
      <c r="AK35" s="746"/>
      <c r="AL35" s="746"/>
      <c r="AM35" s="746"/>
      <c r="AN35" s="864" t="s">
        <v>134</v>
      </c>
    </row>
    <row r="36" spans="1:46" ht="29.25" customHeight="1" x14ac:dyDescent="0.55000000000000004">
      <c r="A36" s="28" t="s">
        <v>84</v>
      </c>
      <c r="B36" s="335">
        <v>8</v>
      </c>
      <c r="C36" s="335">
        <v>3</v>
      </c>
      <c r="D36" s="335">
        <v>12</v>
      </c>
      <c r="E36" s="335">
        <v>11</v>
      </c>
      <c r="F36" s="335">
        <v>2</v>
      </c>
      <c r="G36" s="335">
        <v>4</v>
      </c>
      <c r="H36" s="335">
        <v>4</v>
      </c>
      <c r="I36" s="335">
        <v>8</v>
      </c>
      <c r="J36" s="335">
        <v>3</v>
      </c>
      <c r="K36" s="335">
        <v>7</v>
      </c>
      <c r="L36" s="335">
        <v>6</v>
      </c>
      <c r="M36" s="335">
        <v>7</v>
      </c>
      <c r="N36" s="865">
        <f>SUM(B36:M36)</f>
        <v>75</v>
      </c>
      <c r="O36" s="30">
        <v>5</v>
      </c>
      <c r="P36" s="335">
        <v>7</v>
      </c>
      <c r="Q36" s="30">
        <v>3</v>
      </c>
      <c r="R36" s="335">
        <v>8</v>
      </c>
      <c r="S36" s="335">
        <v>11</v>
      </c>
      <c r="T36" s="335">
        <v>3</v>
      </c>
      <c r="U36" s="335">
        <v>7</v>
      </c>
      <c r="V36" s="335">
        <v>1</v>
      </c>
      <c r="W36" s="335">
        <v>8</v>
      </c>
      <c r="X36" s="335">
        <v>12</v>
      </c>
      <c r="Y36" s="335">
        <v>18</v>
      </c>
      <c r="Z36" s="30">
        <v>10</v>
      </c>
      <c r="AA36" s="845">
        <f>SUM(O36:Z36)</f>
        <v>93</v>
      </c>
      <c r="AB36" s="866">
        <v>7</v>
      </c>
      <c r="AC36" s="866">
        <v>8</v>
      </c>
      <c r="AD36" s="866">
        <v>10</v>
      </c>
      <c r="AE36" s="866">
        <v>5</v>
      </c>
      <c r="AF36" s="866">
        <v>2</v>
      </c>
      <c r="AG36" s="866">
        <v>3</v>
      </c>
      <c r="AH36" s="866">
        <v>5</v>
      </c>
      <c r="AI36" s="866">
        <v>0</v>
      </c>
      <c r="AJ36" s="866">
        <v>7</v>
      </c>
      <c r="AK36" s="866">
        <v>3</v>
      </c>
      <c r="AL36" s="866">
        <v>4</v>
      </c>
      <c r="AM36" s="866">
        <v>3</v>
      </c>
      <c r="AN36" s="830">
        <f t="shared" ref="AN36:AN66" si="31">SUM(AB36:AM36)</f>
        <v>57</v>
      </c>
    </row>
    <row r="37" spans="1:46" ht="29.25" customHeight="1" x14ac:dyDescent="0.55000000000000004">
      <c r="A37" s="28" t="s">
        <v>140</v>
      </c>
      <c r="B37" s="335">
        <v>7</v>
      </c>
      <c r="C37" s="335">
        <v>4</v>
      </c>
      <c r="D37" s="335">
        <v>2</v>
      </c>
      <c r="E37" s="335">
        <v>5</v>
      </c>
      <c r="F37" s="335">
        <v>5</v>
      </c>
      <c r="G37" s="335">
        <v>2</v>
      </c>
      <c r="H37" s="335">
        <v>4</v>
      </c>
      <c r="I37" s="335">
        <v>5</v>
      </c>
      <c r="J37" s="335">
        <v>1</v>
      </c>
      <c r="K37" s="335">
        <v>3</v>
      </c>
      <c r="L37" s="335">
        <v>9</v>
      </c>
      <c r="M37" s="335">
        <v>3</v>
      </c>
      <c r="N37" s="865">
        <f t="shared" ref="N37:N67" si="32">SUM(B37:M37)</f>
        <v>50</v>
      </c>
      <c r="O37" s="30">
        <v>6</v>
      </c>
      <c r="P37" s="335">
        <v>9</v>
      </c>
      <c r="Q37" s="30">
        <v>3</v>
      </c>
      <c r="R37" s="335">
        <v>5</v>
      </c>
      <c r="S37" s="335">
        <v>7</v>
      </c>
      <c r="T37" s="335">
        <v>7</v>
      </c>
      <c r="U37" s="335">
        <v>3</v>
      </c>
      <c r="V37" s="335">
        <v>15</v>
      </c>
      <c r="W37" s="335">
        <v>2</v>
      </c>
      <c r="X37" s="335">
        <v>8</v>
      </c>
      <c r="Y37" s="335">
        <v>1</v>
      </c>
      <c r="Z37" s="30">
        <v>4</v>
      </c>
      <c r="AA37" s="845">
        <f t="shared" ref="AA37:AA67" si="33">SUM(O37:Z37)</f>
        <v>70</v>
      </c>
      <c r="AB37" s="866">
        <v>4</v>
      </c>
      <c r="AC37" s="866">
        <v>4</v>
      </c>
      <c r="AD37" s="866">
        <v>3</v>
      </c>
      <c r="AE37" s="866">
        <v>16</v>
      </c>
      <c r="AF37" s="866">
        <v>6</v>
      </c>
      <c r="AG37" s="866">
        <v>2</v>
      </c>
      <c r="AH37" s="866">
        <v>5</v>
      </c>
      <c r="AI37" s="866">
        <v>5</v>
      </c>
      <c r="AJ37" s="866">
        <v>4</v>
      </c>
      <c r="AK37" s="866">
        <v>5</v>
      </c>
      <c r="AL37" s="866">
        <v>3</v>
      </c>
      <c r="AM37" s="866">
        <v>5</v>
      </c>
      <c r="AN37" s="830">
        <f t="shared" si="31"/>
        <v>62</v>
      </c>
    </row>
    <row r="38" spans="1:46" ht="29.25" customHeight="1" x14ac:dyDescent="0.55000000000000004">
      <c r="A38" s="28" t="s">
        <v>141</v>
      </c>
      <c r="B38" s="335">
        <v>4</v>
      </c>
      <c r="C38" s="335">
        <v>4</v>
      </c>
      <c r="D38" s="335">
        <v>1</v>
      </c>
      <c r="E38" s="335">
        <v>2</v>
      </c>
      <c r="F38" s="335">
        <v>2</v>
      </c>
      <c r="G38" s="335">
        <v>2</v>
      </c>
      <c r="H38" s="335">
        <v>2</v>
      </c>
      <c r="I38" s="335">
        <v>4</v>
      </c>
      <c r="J38" s="335">
        <v>5</v>
      </c>
      <c r="K38" s="335">
        <v>1</v>
      </c>
      <c r="L38" s="335">
        <v>2</v>
      </c>
      <c r="M38" s="335">
        <v>9</v>
      </c>
      <c r="N38" s="865">
        <f t="shared" si="32"/>
        <v>38</v>
      </c>
      <c r="O38" s="30">
        <v>1</v>
      </c>
      <c r="P38" s="335">
        <v>3</v>
      </c>
      <c r="Q38" s="30"/>
      <c r="R38" s="335">
        <v>6</v>
      </c>
      <c r="S38" s="335"/>
      <c r="T38" s="335">
        <v>1</v>
      </c>
      <c r="U38" s="335">
        <v>3</v>
      </c>
      <c r="V38" s="335">
        <v>3</v>
      </c>
      <c r="W38" s="335">
        <v>1</v>
      </c>
      <c r="X38" s="335">
        <v>7</v>
      </c>
      <c r="Y38" s="335"/>
      <c r="Z38" s="30">
        <v>3</v>
      </c>
      <c r="AA38" s="845">
        <f t="shared" si="33"/>
        <v>28</v>
      </c>
      <c r="AB38" s="866">
        <v>2</v>
      </c>
      <c r="AC38" s="866">
        <v>3</v>
      </c>
      <c r="AD38" s="866">
        <v>0</v>
      </c>
      <c r="AE38" s="866">
        <v>5</v>
      </c>
      <c r="AF38" s="866">
        <v>5</v>
      </c>
      <c r="AG38" s="866">
        <v>6</v>
      </c>
      <c r="AH38" s="866">
        <v>4</v>
      </c>
      <c r="AI38" s="866">
        <v>6</v>
      </c>
      <c r="AJ38" s="866">
        <v>4</v>
      </c>
      <c r="AK38" s="866">
        <v>0</v>
      </c>
      <c r="AL38" s="866">
        <v>2</v>
      </c>
      <c r="AM38" s="866">
        <v>8</v>
      </c>
      <c r="AN38" s="830">
        <f t="shared" si="31"/>
        <v>45</v>
      </c>
    </row>
    <row r="39" spans="1:46" ht="29.25" customHeight="1" x14ac:dyDescent="0.55000000000000004">
      <c r="A39" s="28" t="s">
        <v>142</v>
      </c>
      <c r="B39" s="335">
        <v>4</v>
      </c>
      <c r="C39" s="335">
        <v>1</v>
      </c>
      <c r="D39" s="335">
        <v>5</v>
      </c>
      <c r="E39" s="335">
        <v>3</v>
      </c>
      <c r="F39" s="335">
        <v>1</v>
      </c>
      <c r="G39" s="335">
        <v>2</v>
      </c>
      <c r="H39" s="335">
        <v>3</v>
      </c>
      <c r="I39" s="335">
        <v>3</v>
      </c>
      <c r="J39" s="335">
        <v>3</v>
      </c>
      <c r="K39" s="335">
        <v>0</v>
      </c>
      <c r="L39" s="335">
        <v>4</v>
      </c>
      <c r="M39" s="335">
        <v>1</v>
      </c>
      <c r="N39" s="865">
        <f t="shared" si="32"/>
        <v>30</v>
      </c>
      <c r="O39" s="30">
        <v>3</v>
      </c>
      <c r="P39" s="335">
        <v>6</v>
      </c>
      <c r="Q39" s="30">
        <v>6</v>
      </c>
      <c r="R39" s="335">
        <v>9</v>
      </c>
      <c r="S39" s="335">
        <v>1</v>
      </c>
      <c r="T39" s="335">
        <v>2</v>
      </c>
      <c r="U39" s="335">
        <v>1</v>
      </c>
      <c r="V39" s="335">
        <v>2</v>
      </c>
      <c r="W39" s="335">
        <v>2</v>
      </c>
      <c r="X39" s="335">
        <v>2</v>
      </c>
      <c r="Y39" s="335">
        <v>2</v>
      </c>
      <c r="Z39" s="30">
        <v>2</v>
      </c>
      <c r="AA39" s="845">
        <f t="shared" si="33"/>
        <v>38</v>
      </c>
      <c r="AB39" s="866">
        <v>1</v>
      </c>
      <c r="AC39" s="866">
        <v>2</v>
      </c>
      <c r="AD39" s="866">
        <v>2</v>
      </c>
      <c r="AE39" s="866">
        <v>7</v>
      </c>
      <c r="AF39" s="866">
        <v>0</v>
      </c>
      <c r="AG39" s="866">
        <v>4</v>
      </c>
      <c r="AH39" s="866">
        <v>7</v>
      </c>
      <c r="AI39" s="866">
        <v>4</v>
      </c>
      <c r="AJ39" s="866">
        <v>3</v>
      </c>
      <c r="AK39" s="866">
        <v>3</v>
      </c>
      <c r="AL39" s="866">
        <v>4</v>
      </c>
      <c r="AM39" s="866">
        <v>6</v>
      </c>
      <c r="AN39" s="830">
        <f t="shared" si="31"/>
        <v>43</v>
      </c>
    </row>
    <row r="40" spans="1:46" ht="42" customHeight="1" x14ac:dyDescent="0.55000000000000004">
      <c r="A40" s="28" t="s">
        <v>143</v>
      </c>
      <c r="B40" s="335">
        <v>2</v>
      </c>
      <c r="C40" s="335">
        <v>1</v>
      </c>
      <c r="D40" s="335">
        <v>1</v>
      </c>
      <c r="E40" s="335">
        <v>1</v>
      </c>
      <c r="F40" s="335">
        <v>0</v>
      </c>
      <c r="G40" s="335">
        <v>0</v>
      </c>
      <c r="H40" s="335">
        <v>0</v>
      </c>
      <c r="I40" s="335">
        <v>2</v>
      </c>
      <c r="J40" s="335">
        <v>1</v>
      </c>
      <c r="K40" s="335">
        <v>0</v>
      </c>
      <c r="L40" s="335">
        <v>3</v>
      </c>
      <c r="M40" s="335">
        <v>1</v>
      </c>
      <c r="N40" s="865">
        <f t="shared" si="32"/>
        <v>12</v>
      </c>
      <c r="O40" s="30">
        <v>0</v>
      </c>
      <c r="P40" s="335">
        <v>2</v>
      </c>
      <c r="Q40" s="30">
        <v>2</v>
      </c>
      <c r="R40" s="335">
        <v>4</v>
      </c>
      <c r="S40" s="335">
        <v>0</v>
      </c>
      <c r="T40" s="335">
        <v>0</v>
      </c>
      <c r="U40" s="335">
        <v>1</v>
      </c>
      <c r="V40" s="335">
        <v>1</v>
      </c>
      <c r="W40" s="335">
        <v>1</v>
      </c>
      <c r="X40" s="335">
        <v>2</v>
      </c>
      <c r="Y40" s="335">
        <v>0</v>
      </c>
      <c r="Z40" s="30">
        <v>1</v>
      </c>
      <c r="AA40" s="845">
        <f t="shared" si="33"/>
        <v>14</v>
      </c>
      <c r="AB40" s="867">
        <v>2</v>
      </c>
      <c r="AC40" s="867">
        <v>4</v>
      </c>
      <c r="AD40" s="867">
        <v>4</v>
      </c>
      <c r="AE40" s="867">
        <v>3</v>
      </c>
      <c r="AF40" s="867">
        <v>5</v>
      </c>
      <c r="AG40" s="867">
        <v>2</v>
      </c>
      <c r="AH40" s="867">
        <v>2</v>
      </c>
      <c r="AI40" s="867">
        <v>4</v>
      </c>
      <c r="AJ40" s="867">
        <v>0</v>
      </c>
      <c r="AK40" s="867">
        <v>2</v>
      </c>
      <c r="AL40" s="867">
        <v>0</v>
      </c>
      <c r="AM40" s="867">
        <v>1</v>
      </c>
      <c r="AN40" s="830">
        <f t="shared" si="31"/>
        <v>29</v>
      </c>
    </row>
    <row r="41" spans="1:46" ht="29.25" customHeight="1" x14ac:dyDescent="0.55000000000000004">
      <c r="A41" s="28" t="s">
        <v>85</v>
      </c>
      <c r="B41" s="335">
        <v>2</v>
      </c>
      <c r="C41" s="335">
        <v>0</v>
      </c>
      <c r="D41" s="335">
        <v>0</v>
      </c>
      <c r="E41" s="335">
        <v>0</v>
      </c>
      <c r="F41" s="335">
        <v>1</v>
      </c>
      <c r="G41" s="335">
        <v>0</v>
      </c>
      <c r="H41" s="335">
        <v>0</v>
      </c>
      <c r="I41" s="335">
        <v>1</v>
      </c>
      <c r="J41" s="335">
        <v>0</v>
      </c>
      <c r="K41" s="335">
        <v>0</v>
      </c>
      <c r="L41" s="335">
        <v>0</v>
      </c>
      <c r="M41" s="335">
        <v>0</v>
      </c>
      <c r="N41" s="865">
        <f t="shared" si="32"/>
        <v>4</v>
      </c>
      <c r="O41" s="30">
        <v>1</v>
      </c>
      <c r="P41" s="335">
        <v>1</v>
      </c>
      <c r="Q41" s="30">
        <v>0</v>
      </c>
      <c r="R41" s="335">
        <v>0</v>
      </c>
      <c r="S41" s="335">
        <v>3</v>
      </c>
      <c r="T41" s="335">
        <v>0</v>
      </c>
      <c r="U41" s="335">
        <v>1</v>
      </c>
      <c r="V41" s="335">
        <v>1</v>
      </c>
      <c r="W41" s="335">
        <v>0</v>
      </c>
      <c r="X41" s="335">
        <v>0</v>
      </c>
      <c r="Y41" s="335">
        <v>0</v>
      </c>
      <c r="Z41" s="30">
        <v>1</v>
      </c>
      <c r="AA41" s="845">
        <f t="shared" si="33"/>
        <v>8</v>
      </c>
      <c r="AB41" s="866">
        <v>3</v>
      </c>
      <c r="AC41" s="866">
        <v>1</v>
      </c>
      <c r="AD41" s="866">
        <v>0</v>
      </c>
      <c r="AE41" s="866">
        <v>0</v>
      </c>
      <c r="AF41" s="866">
        <v>0</v>
      </c>
      <c r="AG41" s="866">
        <v>0</v>
      </c>
      <c r="AH41" s="866">
        <v>0</v>
      </c>
      <c r="AI41" s="866">
        <v>0</v>
      </c>
      <c r="AJ41" s="866">
        <v>0</v>
      </c>
      <c r="AK41" s="866">
        <v>0</v>
      </c>
      <c r="AL41" s="866">
        <v>1</v>
      </c>
      <c r="AM41" s="866">
        <v>0</v>
      </c>
      <c r="AN41" s="830">
        <f t="shared" si="31"/>
        <v>5</v>
      </c>
    </row>
    <row r="42" spans="1:46" ht="29.25" customHeight="1" x14ac:dyDescent="0.55000000000000004">
      <c r="A42" s="28" t="s">
        <v>144</v>
      </c>
      <c r="B42" s="335">
        <v>0</v>
      </c>
      <c r="C42" s="335">
        <v>0</v>
      </c>
      <c r="D42" s="335">
        <v>0</v>
      </c>
      <c r="E42" s="335">
        <v>0</v>
      </c>
      <c r="F42" s="335">
        <v>0</v>
      </c>
      <c r="G42" s="335">
        <v>0</v>
      </c>
      <c r="H42" s="335">
        <v>0</v>
      </c>
      <c r="I42" s="335">
        <v>0</v>
      </c>
      <c r="J42" s="335">
        <v>0</v>
      </c>
      <c r="K42" s="335">
        <v>1</v>
      </c>
      <c r="L42" s="335">
        <v>0</v>
      </c>
      <c r="M42" s="335">
        <v>0</v>
      </c>
      <c r="N42" s="865">
        <f t="shared" si="32"/>
        <v>1</v>
      </c>
      <c r="O42" s="30">
        <v>0</v>
      </c>
      <c r="P42" s="335">
        <v>0</v>
      </c>
      <c r="Q42" s="30">
        <v>0</v>
      </c>
      <c r="R42" s="335">
        <v>1</v>
      </c>
      <c r="S42" s="335">
        <v>1</v>
      </c>
      <c r="T42" s="335">
        <v>1</v>
      </c>
      <c r="U42" s="335">
        <v>1</v>
      </c>
      <c r="V42" s="335">
        <v>2</v>
      </c>
      <c r="W42" s="335">
        <v>2</v>
      </c>
      <c r="X42" s="335">
        <v>0</v>
      </c>
      <c r="Y42" s="335">
        <v>0</v>
      </c>
      <c r="Z42" s="30">
        <v>1</v>
      </c>
      <c r="AA42" s="845">
        <f t="shared" si="33"/>
        <v>9</v>
      </c>
      <c r="AB42" s="866">
        <v>0</v>
      </c>
      <c r="AC42" s="866">
        <v>0</v>
      </c>
      <c r="AD42" s="866">
        <v>0</v>
      </c>
      <c r="AE42" s="866">
        <v>0</v>
      </c>
      <c r="AF42" s="866">
        <v>0</v>
      </c>
      <c r="AG42" s="866">
        <v>0</v>
      </c>
      <c r="AH42" s="866">
        <v>0</v>
      </c>
      <c r="AI42" s="866">
        <v>0</v>
      </c>
      <c r="AJ42" s="866">
        <v>0</v>
      </c>
      <c r="AK42" s="866">
        <v>0</v>
      </c>
      <c r="AL42" s="866">
        <v>1</v>
      </c>
      <c r="AM42" s="866">
        <v>0</v>
      </c>
      <c r="AN42" s="830">
        <f t="shared" si="31"/>
        <v>1</v>
      </c>
    </row>
    <row r="43" spans="1:46" ht="29.25" customHeight="1" x14ac:dyDescent="0.55000000000000004">
      <c r="A43" s="28" t="s">
        <v>145</v>
      </c>
      <c r="B43" s="335">
        <v>1</v>
      </c>
      <c r="C43" s="335">
        <v>0</v>
      </c>
      <c r="D43" s="335">
        <v>0</v>
      </c>
      <c r="E43" s="335">
        <v>0</v>
      </c>
      <c r="F43" s="335">
        <v>0</v>
      </c>
      <c r="G43" s="335">
        <v>1</v>
      </c>
      <c r="H43" s="335">
        <v>0</v>
      </c>
      <c r="I43" s="335">
        <v>0</v>
      </c>
      <c r="J43" s="335">
        <v>0</v>
      </c>
      <c r="K43" s="335">
        <v>1</v>
      </c>
      <c r="L43" s="335">
        <v>1</v>
      </c>
      <c r="M43" s="335">
        <v>0</v>
      </c>
      <c r="N43" s="865">
        <f t="shared" si="32"/>
        <v>4</v>
      </c>
      <c r="O43" s="30">
        <v>0</v>
      </c>
      <c r="P43" s="335">
        <v>0</v>
      </c>
      <c r="Q43" s="30">
        <v>1</v>
      </c>
      <c r="R43" s="335">
        <v>2</v>
      </c>
      <c r="S43" s="335">
        <v>2</v>
      </c>
      <c r="T43" s="335">
        <v>0</v>
      </c>
      <c r="U43" s="335">
        <v>4</v>
      </c>
      <c r="V43" s="335">
        <v>0</v>
      </c>
      <c r="W43" s="335">
        <v>1</v>
      </c>
      <c r="X43" s="335">
        <v>1</v>
      </c>
      <c r="Y43" s="335">
        <v>0</v>
      </c>
      <c r="Z43" s="30">
        <v>1</v>
      </c>
      <c r="AA43" s="845">
        <f t="shared" si="33"/>
        <v>12</v>
      </c>
      <c r="AB43" s="866">
        <v>0</v>
      </c>
      <c r="AC43" s="866">
        <v>0</v>
      </c>
      <c r="AD43" s="866">
        <v>0</v>
      </c>
      <c r="AE43" s="866">
        <v>0</v>
      </c>
      <c r="AF43" s="526">
        <v>0</v>
      </c>
      <c r="AG43" s="526">
        <v>0</v>
      </c>
      <c r="AH43" s="866">
        <v>0</v>
      </c>
      <c r="AI43" s="866">
        <v>0</v>
      </c>
      <c r="AJ43" s="866">
        <v>0</v>
      </c>
      <c r="AK43" s="866">
        <v>0</v>
      </c>
      <c r="AL43" s="866">
        <v>0</v>
      </c>
      <c r="AM43" s="866">
        <v>0</v>
      </c>
      <c r="AN43" s="830">
        <f t="shared" si="31"/>
        <v>0</v>
      </c>
    </row>
    <row r="44" spans="1:46" ht="29.25" customHeight="1" x14ac:dyDescent="0.55000000000000004">
      <c r="A44" s="28" t="s">
        <v>146</v>
      </c>
      <c r="B44" s="335">
        <v>0</v>
      </c>
      <c r="C44" s="335">
        <v>0</v>
      </c>
      <c r="D44" s="335">
        <v>0</v>
      </c>
      <c r="E44" s="335">
        <v>2</v>
      </c>
      <c r="F44" s="335">
        <v>1</v>
      </c>
      <c r="G44" s="335">
        <v>0</v>
      </c>
      <c r="H44" s="335">
        <v>0</v>
      </c>
      <c r="I44" s="335">
        <v>0</v>
      </c>
      <c r="J44" s="335">
        <v>0</v>
      </c>
      <c r="K44" s="335">
        <v>0</v>
      </c>
      <c r="L44" s="335">
        <v>0</v>
      </c>
      <c r="M44" s="335">
        <v>0</v>
      </c>
      <c r="N44" s="865">
        <f t="shared" si="32"/>
        <v>3</v>
      </c>
      <c r="O44" s="30">
        <v>1</v>
      </c>
      <c r="P44" s="335">
        <v>0</v>
      </c>
      <c r="Q44" s="30">
        <v>0</v>
      </c>
      <c r="R44" s="335">
        <v>0</v>
      </c>
      <c r="S44" s="335">
        <v>0</v>
      </c>
      <c r="T44" s="335">
        <v>0</v>
      </c>
      <c r="U44" s="335">
        <v>0</v>
      </c>
      <c r="V44" s="335">
        <v>1</v>
      </c>
      <c r="W44" s="335">
        <v>0</v>
      </c>
      <c r="X44" s="335">
        <v>0</v>
      </c>
      <c r="Y44" s="335">
        <v>0</v>
      </c>
      <c r="Z44" s="30">
        <v>1</v>
      </c>
      <c r="AA44" s="845">
        <f t="shared" si="33"/>
        <v>3</v>
      </c>
      <c r="AB44" s="866">
        <v>0</v>
      </c>
      <c r="AC44" s="866">
        <v>0</v>
      </c>
      <c r="AD44" s="866">
        <v>0</v>
      </c>
      <c r="AE44" s="866">
        <v>2</v>
      </c>
      <c r="AF44" s="866">
        <v>1</v>
      </c>
      <c r="AG44" s="866">
        <v>1</v>
      </c>
      <c r="AH44" s="866">
        <v>3</v>
      </c>
      <c r="AI44" s="866">
        <v>2</v>
      </c>
      <c r="AJ44" s="866">
        <v>4</v>
      </c>
      <c r="AK44" s="866">
        <v>0</v>
      </c>
      <c r="AL44" s="866">
        <v>3</v>
      </c>
      <c r="AM44" s="866">
        <v>2</v>
      </c>
      <c r="AN44" s="830">
        <f t="shared" si="31"/>
        <v>18</v>
      </c>
    </row>
    <row r="45" spans="1:46" ht="29.25" customHeight="1" x14ac:dyDescent="0.55000000000000004">
      <c r="A45" s="868" t="s">
        <v>136</v>
      </c>
      <c r="B45" s="335">
        <v>0</v>
      </c>
      <c r="C45" s="335">
        <v>0</v>
      </c>
      <c r="D45" s="335">
        <v>0</v>
      </c>
      <c r="E45" s="335">
        <v>1</v>
      </c>
      <c r="F45" s="335">
        <v>0</v>
      </c>
      <c r="G45" s="335">
        <v>0</v>
      </c>
      <c r="H45" s="335">
        <v>0</v>
      </c>
      <c r="I45" s="335">
        <v>0</v>
      </c>
      <c r="J45" s="335">
        <v>0</v>
      </c>
      <c r="K45" s="335">
        <v>2</v>
      </c>
      <c r="L45" s="335">
        <v>1</v>
      </c>
      <c r="M45" s="335">
        <v>1</v>
      </c>
      <c r="N45" s="865">
        <f t="shared" si="32"/>
        <v>5</v>
      </c>
      <c r="O45" s="30">
        <v>1</v>
      </c>
      <c r="P45" s="335">
        <v>0</v>
      </c>
      <c r="Q45" s="30">
        <v>1</v>
      </c>
      <c r="R45" s="335">
        <v>2</v>
      </c>
      <c r="S45" s="335">
        <v>1</v>
      </c>
      <c r="T45" s="335">
        <v>3</v>
      </c>
      <c r="U45" s="335">
        <v>2</v>
      </c>
      <c r="V45" s="335">
        <v>2</v>
      </c>
      <c r="W45" s="335">
        <v>4</v>
      </c>
      <c r="X45" s="335">
        <v>1</v>
      </c>
      <c r="Y45" s="335">
        <v>2</v>
      </c>
      <c r="Z45" s="30">
        <v>1</v>
      </c>
      <c r="AA45" s="845">
        <f t="shared" si="33"/>
        <v>20</v>
      </c>
      <c r="AB45" s="866">
        <v>1</v>
      </c>
      <c r="AC45" s="866">
        <v>0</v>
      </c>
      <c r="AD45" s="866">
        <v>1</v>
      </c>
      <c r="AE45" s="866">
        <v>0</v>
      </c>
      <c r="AF45" s="866">
        <v>0</v>
      </c>
      <c r="AG45" s="866">
        <v>0</v>
      </c>
      <c r="AH45" s="866">
        <v>2</v>
      </c>
      <c r="AI45" s="866">
        <v>1</v>
      </c>
      <c r="AJ45" s="866">
        <v>0</v>
      </c>
      <c r="AK45" s="866">
        <v>1</v>
      </c>
      <c r="AL45" s="866">
        <v>2</v>
      </c>
      <c r="AM45" s="866">
        <v>1</v>
      </c>
      <c r="AN45" s="830">
        <f t="shared" si="31"/>
        <v>9</v>
      </c>
    </row>
    <row r="46" spans="1:46" ht="29.25" customHeight="1" x14ac:dyDescent="0.55000000000000004">
      <c r="A46" s="868" t="s">
        <v>135</v>
      </c>
      <c r="B46" s="335">
        <v>0</v>
      </c>
      <c r="C46" s="335">
        <v>0</v>
      </c>
      <c r="D46" s="335">
        <v>0</v>
      </c>
      <c r="E46" s="335">
        <v>0</v>
      </c>
      <c r="F46" s="335">
        <v>1</v>
      </c>
      <c r="G46" s="335">
        <v>0</v>
      </c>
      <c r="H46" s="335">
        <v>0</v>
      </c>
      <c r="I46" s="335">
        <v>0</v>
      </c>
      <c r="J46" s="335">
        <v>0</v>
      </c>
      <c r="K46" s="335">
        <v>0</v>
      </c>
      <c r="L46" s="335">
        <v>0</v>
      </c>
      <c r="M46" s="335">
        <v>0</v>
      </c>
      <c r="N46" s="865">
        <f t="shared" si="32"/>
        <v>1</v>
      </c>
      <c r="O46" s="30">
        <v>0</v>
      </c>
      <c r="P46" s="335">
        <v>0</v>
      </c>
      <c r="Q46" s="30">
        <v>0</v>
      </c>
      <c r="R46" s="335">
        <v>0</v>
      </c>
      <c r="S46" s="335">
        <v>0</v>
      </c>
      <c r="T46" s="335">
        <v>0</v>
      </c>
      <c r="U46" s="335">
        <v>0</v>
      </c>
      <c r="V46" s="335">
        <v>0</v>
      </c>
      <c r="W46" s="335">
        <v>0</v>
      </c>
      <c r="X46" s="335">
        <v>0</v>
      </c>
      <c r="Y46" s="335">
        <v>0</v>
      </c>
      <c r="Z46" s="30">
        <v>0</v>
      </c>
      <c r="AA46" s="845">
        <f t="shared" si="33"/>
        <v>0</v>
      </c>
      <c r="AB46" s="866">
        <v>0</v>
      </c>
      <c r="AC46" s="866">
        <v>0</v>
      </c>
      <c r="AD46" s="866">
        <v>0</v>
      </c>
      <c r="AE46" s="866">
        <v>2</v>
      </c>
      <c r="AF46" s="866">
        <v>1</v>
      </c>
      <c r="AG46" s="866">
        <v>0</v>
      </c>
      <c r="AH46" s="866">
        <v>0</v>
      </c>
      <c r="AI46" s="866">
        <v>0</v>
      </c>
      <c r="AJ46" s="866">
        <v>0</v>
      </c>
      <c r="AK46" s="866">
        <v>0</v>
      </c>
      <c r="AL46" s="866">
        <v>1</v>
      </c>
      <c r="AM46" s="866">
        <v>2</v>
      </c>
      <c r="AN46" s="830">
        <f t="shared" si="31"/>
        <v>6</v>
      </c>
      <c r="AT46" s="869"/>
    </row>
    <row r="47" spans="1:46" ht="29.25" customHeight="1" x14ac:dyDescent="0.55000000000000004">
      <c r="A47" s="28" t="s">
        <v>147</v>
      </c>
      <c r="B47" s="335">
        <v>0</v>
      </c>
      <c r="C47" s="335">
        <v>0</v>
      </c>
      <c r="D47" s="335">
        <v>1</v>
      </c>
      <c r="E47" s="335">
        <v>1</v>
      </c>
      <c r="F47" s="335">
        <v>0</v>
      </c>
      <c r="G47" s="335">
        <v>0</v>
      </c>
      <c r="H47" s="335">
        <v>0</v>
      </c>
      <c r="I47" s="335">
        <v>0</v>
      </c>
      <c r="J47" s="335">
        <v>0</v>
      </c>
      <c r="K47" s="335">
        <v>0</v>
      </c>
      <c r="L47" s="335">
        <v>0</v>
      </c>
      <c r="M47" s="335">
        <v>0</v>
      </c>
      <c r="N47" s="865">
        <f t="shared" si="32"/>
        <v>2</v>
      </c>
      <c r="O47" s="30">
        <v>0</v>
      </c>
      <c r="P47" s="335">
        <v>0</v>
      </c>
      <c r="Q47" s="30">
        <v>0</v>
      </c>
      <c r="R47" s="335">
        <v>0</v>
      </c>
      <c r="S47" s="335">
        <v>0</v>
      </c>
      <c r="T47" s="335">
        <v>0</v>
      </c>
      <c r="U47" s="335">
        <v>0</v>
      </c>
      <c r="V47" s="335">
        <v>0</v>
      </c>
      <c r="W47" s="335">
        <v>0</v>
      </c>
      <c r="X47" s="335">
        <v>0</v>
      </c>
      <c r="Y47" s="335">
        <v>1</v>
      </c>
      <c r="Z47" s="30">
        <v>0</v>
      </c>
      <c r="AA47" s="845">
        <f t="shared" si="33"/>
        <v>1</v>
      </c>
      <c r="AB47" s="866">
        <v>0</v>
      </c>
      <c r="AC47" s="866">
        <v>0</v>
      </c>
      <c r="AD47" s="866">
        <v>0</v>
      </c>
      <c r="AE47" s="866">
        <v>1</v>
      </c>
      <c r="AF47" s="866">
        <v>0</v>
      </c>
      <c r="AG47" s="866">
        <v>0</v>
      </c>
      <c r="AH47" s="866">
        <v>1</v>
      </c>
      <c r="AI47" s="866">
        <v>0</v>
      </c>
      <c r="AJ47" s="866">
        <v>0</v>
      </c>
      <c r="AK47" s="866">
        <v>0</v>
      </c>
      <c r="AL47" s="866">
        <v>0</v>
      </c>
      <c r="AM47" s="866">
        <v>1</v>
      </c>
      <c r="AN47" s="830">
        <f t="shared" si="31"/>
        <v>3</v>
      </c>
    </row>
    <row r="48" spans="1:46" ht="29.25" customHeight="1" x14ac:dyDescent="0.55000000000000004">
      <c r="A48" s="28" t="s">
        <v>138</v>
      </c>
      <c r="B48" s="335">
        <v>0</v>
      </c>
      <c r="C48" s="335">
        <v>0</v>
      </c>
      <c r="D48" s="335">
        <v>0</v>
      </c>
      <c r="E48" s="335">
        <v>0</v>
      </c>
      <c r="F48" s="335">
        <v>0</v>
      </c>
      <c r="G48" s="335">
        <v>0</v>
      </c>
      <c r="H48" s="335">
        <v>0</v>
      </c>
      <c r="I48" s="335">
        <v>0</v>
      </c>
      <c r="J48" s="335">
        <v>0</v>
      </c>
      <c r="K48" s="335">
        <v>0</v>
      </c>
      <c r="L48" s="335">
        <v>0</v>
      </c>
      <c r="M48" s="335">
        <v>0</v>
      </c>
      <c r="N48" s="865">
        <f t="shared" si="32"/>
        <v>0</v>
      </c>
      <c r="O48" s="30">
        <v>0</v>
      </c>
      <c r="P48" s="335">
        <v>0</v>
      </c>
      <c r="Q48" s="30">
        <v>0</v>
      </c>
      <c r="R48" s="335">
        <v>0</v>
      </c>
      <c r="S48" s="335">
        <v>0</v>
      </c>
      <c r="T48" s="335">
        <v>0</v>
      </c>
      <c r="U48" s="335">
        <v>0</v>
      </c>
      <c r="V48" s="335">
        <v>0</v>
      </c>
      <c r="W48" s="335">
        <v>0</v>
      </c>
      <c r="X48" s="335">
        <v>0</v>
      </c>
      <c r="Y48" s="335">
        <v>0</v>
      </c>
      <c r="Z48" s="30">
        <v>0</v>
      </c>
      <c r="AA48" s="845">
        <f t="shared" si="33"/>
        <v>0</v>
      </c>
      <c r="AB48" s="866">
        <v>0</v>
      </c>
      <c r="AC48" s="866">
        <v>0</v>
      </c>
      <c r="AD48" s="866">
        <v>0</v>
      </c>
      <c r="AE48" s="866">
        <v>0</v>
      </c>
      <c r="AF48" s="866">
        <v>0</v>
      </c>
      <c r="AG48" s="866">
        <v>0</v>
      </c>
      <c r="AH48" s="866">
        <v>0</v>
      </c>
      <c r="AI48" s="866">
        <v>0</v>
      </c>
      <c r="AJ48" s="866">
        <v>1</v>
      </c>
      <c r="AK48" s="866">
        <v>0</v>
      </c>
      <c r="AL48" s="866">
        <v>0</v>
      </c>
      <c r="AM48" s="866">
        <v>0</v>
      </c>
      <c r="AN48" s="830">
        <f t="shared" si="31"/>
        <v>1</v>
      </c>
    </row>
    <row r="49" spans="1:40" ht="29.25" customHeight="1" x14ac:dyDescent="0.55000000000000004">
      <c r="A49" s="28" t="s">
        <v>137</v>
      </c>
      <c r="B49" s="335">
        <v>0</v>
      </c>
      <c r="C49" s="335">
        <v>0</v>
      </c>
      <c r="D49" s="335">
        <v>0</v>
      </c>
      <c r="E49" s="335">
        <v>0</v>
      </c>
      <c r="F49" s="335">
        <v>1</v>
      </c>
      <c r="G49" s="335">
        <v>0</v>
      </c>
      <c r="H49" s="335">
        <v>0</v>
      </c>
      <c r="I49" s="335">
        <v>0</v>
      </c>
      <c r="J49" s="335">
        <v>0</v>
      </c>
      <c r="K49" s="335">
        <v>0</v>
      </c>
      <c r="L49" s="335">
        <v>0</v>
      </c>
      <c r="M49" s="335">
        <v>0</v>
      </c>
      <c r="N49" s="865">
        <f t="shared" si="32"/>
        <v>1</v>
      </c>
      <c r="O49" s="30">
        <v>0</v>
      </c>
      <c r="P49" s="335">
        <v>0</v>
      </c>
      <c r="Q49" s="30">
        <v>0</v>
      </c>
      <c r="R49" s="335">
        <v>1</v>
      </c>
      <c r="S49" s="335">
        <v>0</v>
      </c>
      <c r="T49" s="335">
        <v>4</v>
      </c>
      <c r="U49" s="335">
        <v>0</v>
      </c>
      <c r="V49" s="335">
        <v>0</v>
      </c>
      <c r="W49" s="335">
        <v>1</v>
      </c>
      <c r="X49" s="335">
        <v>0</v>
      </c>
      <c r="Y49" s="335">
        <v>0</v>
      </c>
      <c r="Z49" s="30">
        <v>0</v>
      </c>
      <c r="AA49" s="845">
        <f t="shared" si="33"/>
        <v>6</v>
      </c>
      <c r="AB49" s="866">
        <v>0</v>
      </c>
      <c r="AC49" s="866">
        <v>0</v>
      </c>
      <c r="AD49" s="866">
        <v>0</v>
      </c>
      <c r="AE49" s="866">
        <v>0</v>
      </c>
      <c r="AF49" s="866">
        <v>0</v>
      </c>
      <c r="AG49" s="866">
        <v>0</v>
      </c>
      <c r="AH49" s="866">
        <v>0</v>
      </c>
      <c r="AI49" s="866">
        <v>1</v>
      </c>
      <c r="AJ49" s="866">
        <v>1</v>
      </c>
      <c r="AK49" s="866">
        <v>0</v>
      </c>
      <c r="AL49" s="866">
        <v>0</v>
      </c>
      <c r="AM49" s="866">
        <v>0</v>
      </c>
      <c r="AN49" s="830">
        <f t="shared" si="31"/>
        <v>2</v>
      </c>
    </row>
    <row r="50" spans="1:40" ht="29.25" customHeight="1" x14ac:dyDescent="0.55000000000000004">
      <c r="A50" s="28" t="s">
        <v>139</v>
      </c>
      <c r="B50" s="335">
        <v>0</v>
      </c>
      <c r="C50" s="335">
        <v>0</v>
      </c>
      <c r="D50" s="335">
        <v>3</v>
      </c>
      <c r="E50" s="335">
        <v>0</v>
      </c>
      <c r="F50" s="335">
        <v>1</v>
      </c>
      <c r="G50" s="335">
        <v>0</v>
      </c>
      <c r="H50" s="335">
        <v>0</v>
      </c>
      <c r="I50" s="335">
        <v>1</v>
      </c>
      <c r="J50" s="335">
        <v>1</v>
      </c>
      <c r="K50" s="335">
        <v>1</v>
      </c>
      <c r="L50" s="335">
        <v>0</v>
      </c>
      <c r="M50" s="335">
        <v>1</v>
      </c>
      <c r="N50" s="865">
        <f t="shared" si="32"/>
        <v>8</v>
      </c>
      <c r="O50" s="30">
        <v>0</v>
      </c>
      <c r="P50" s="335">
        <v>1</v>
      </c>
      <c r="Q50" s="30">
        <v>0</v>
      </c>
      <c r="R50" s="335">
        <v>2</v>
      </c>
      <c r="S50" s="335">
        <v>0</v>
      </c>
      <c r="T50" s="335">
        <v>0</v>
      </c>
      <c r="U50" s="335">
        <v>1</v>
      </c>
      <c r="V50" s="335">
        <v>0</v>
      </c>
      <c r="W50" s="335">
        <v>0</v>
      </c>
      <c r="X50" s="335">
        <v>1</v>
      </c>
      <c r="Y50" s="335">
        <v>0</v>
      </c>
      <c r="Z50" s="30">
        <v>0</v>
      </c>
      <c r="AA50" s="845">
        <f t="shared" si="33"/>
        <v>5</v>
      </c>
      <c r="AB50" s="866">
        <v>0</v>
      </c>
      <c r="AC50" s="866">
        <v>0</v>
      </c>
      <c r="AD50" s="866">
        <v>1</v>
      </c>
      <c r="AE50" s="866">
        <v>3</v>
      </c>
      <c r="AF50" s="866">
        <v>0</v>
      </c>
      <c r="AG50" s="866">
        <v>0</v>
      </c>
      <c r="AH50" s="866">
        <v>0</v>
      </c>
      <c r="AI50" s="866">
        <v>0</v>
      </c>
      <c r="AJ50" s="866">
        <v>0</v>
      </c>
      <c r="AK50" s="866">
        <v>0</v>
      </c>
      <c r="AL50" s="866">
        <v>1</v>
      </c>
      <c r="AM50" s="866">
        <v>0</v>
      </c>
      <c r="AN50" s="830">
        <f t="shared" si="31"/>
        <v>5</v>
      </c>
    </row>
    <row r="51" spans="1:40" ht="29.25" customHeight="1" x14ac:dyDescent="0.55000000000000004">
      <c r="A51" s="28" t="s">
        <v>148</v>
      </c>
      <c r="B51" s="335">
        <v>0</v>
      </c>
      <c r="C51" s="335">
        <v>0</v>
      </c>
      <c r="D51" s="335">
        <v>0</v>
      </c>
      <c r="E51" s="335">
        <v>0</v>
      </c>
      <c r="F51" s="335">
        <v>0</v>
      </c>
      <c r="G51" s="335">
        <v>0</v>
      </c>
      <c r="H51" s="335">
        <v>0</v>
      </c>
      <c r="I51" s="335">
        <v>0</v>
      </c>
      <c r="J51" s="335">
        <v>0</v>
      </c>
      <c r="K51" s="335">
        <v>0</v>
      </c>
      <c r="L51" s="335">
        <v>0</v>
      </c>
      <c r="M51" s="335">
        <v>1</v>
      </c>
      <c r="N51" s="865">
        <f t="shared" si="32"/>
        <v>1</v>
      </c>
      <c r="O51" s="30">
        <v>1</v>
      </c>
      <c r="P51" s="335">
        <v>0</v>
      </c>
      <c r="Q51" s="30">
        <v>0</v>
      </c>
      <c r="R51" s="335">
        <v>0</v>
      </c>
      <c r="S51" s="335">
        <v>0</v>
      </c>
      <c r="T51" s="335">
        <v>0</v>
      </c>
      <c r="U51" s="335">
        <v>0</v>
      </c>
      <c r="V51" s="335">
        <v>0</v>
      </c>
      <c r="W51" s="335">
        <v>0</v>
      </c>
      <c r="X51" s="335">
        <v>0</v>
      </c>
      <c r="Y51" s="335">
        <v>0</v>
      </c>
      <c r="Z51" s="30">
        <v>0</v>
      </c>
      <c r="AA51" s="845">
        <f t="shared" si="33"/>
        <v>1</v>
      </c>
      <c r="AB51" s="866">
        <v>0</v>
      </c>
      <c r="AC51" s="866">
        <v>0</v>
      </c>
      <c r="AD51" s="866">
        <v>0</v>
      </c>
      <c r="AE51" s="866">
        <v>0</v>
      </c>
      <c r="AF51" s="866">
        <v>0</v>
      </c>
      <c r="AG51" s="866">
        <v>0</v>
      </c>
      <c r="AH51" s="866">
        <v>0</v>
      </c>
      <c r="AI51" s="866">
        <v>0</v>
      </c>
      <c r="AJ51" s="866">
        <v>0</v>
      </c>
      <c r="AK51" s="866">
        <v>0</v>
      </c>
      <c r="AL51" s="866">
        <v>0</v>
      </c>
      <c r="AM51" s="866">
        <v>0</v>
      </c>
      <c r="AN51" s="830">
        <f t="shared" si="31"/>
        <v>0</v>
      </c>
    </row>
    <row r="52" spans="1:40" ht="42" customHeight="1" x14ac:dyDescent="0.55000000000000004">
      <c r="A52" s="28" t="s">
        <v>154</v>
      </c>
      <c r="B52" s="335">
        <v>1</v>
      </c>
      <c r="C52" s="335">
        <v>0</v>
      </c>
      <c r="D52" s="335">
        <v>0</v>
      </c>
      <c r="E52" s="335">
        <v>0</v>
      </c>
      <c r="F52" s="335">
        <v>0</v>
      </c>
      <c r="G52" s="335">
        <v>0</v>
      </c>
      <c r="H52" s="335">
        <v>0</v>
      </c>
      <c r="I52" s="335">
        <v>1</v>
      </c>
      <c r="J52" s="335">
        <v>0</v>
      </c>
      <c r="K52" s="335">
        <v>0</v>
      </c>
      <c r="L52" s="335">
        <v>0</v>
      </c>
      <c r="M52" s="335">
        <v>0</v>
      </c>
      <c r="N52" s="865">
        <f t="shared" si="32"/>
        <v>2</v>
      </c>
      <c r="O52" s="30">
        <v>0</v>
      </c>
      <c r="P52" s="335">
        <v>0</v>
      </c>
      <c r="Q52" s="30">
        <v>0</v>
      </c>
      <c r="R52" s="335">
        <v>0</v>
      </c>
      <c r="S52" s="335">
        <v>0</v>
      </c>
      <c r="T52" s="335">
        <v>0</v>
      </c>
      <c r="U52" s="335">
        <v>0</v>
      </c>
      <c r="V52" s="335">
        <v>0</v>
      </c>
      <c r="W52" s="335">
        <v>0</v>
      </c>
      <c r="X52" s="335">
        <v>0</v>
      </c>
      <c r="Y52" s="335">
        <v>0</v>
      </c>
      <c r="Z52" s="30">
        <v>0</v>
      </c>
      <c r="AA52" s="845">
        <f t="shared" si="33"/>
        <v>0</v>
      </c>
      <c r="AB52" s="866">
        <v>0</v>
      </c>
      <c r="AC52" s="866">
        <v>0</v>
      </c>
      <c r="AD52" s="866">
        <v>0</v>
      </c>
      <c r="AE52" s="866">
        <v>0</v>
      </c>
      <c r="AF52" s="866">
        <v>0</v>
      </c>
      <c r="AG52" s="866">
        <v>1</v>
      </c>
      <c r="AH52" s="866">
        <v>0</v>
      </c>
      <c r="AI52" s="866">
        <v>0</v>
      </c>
      <c r="AJ52" s="866">
        <v>0</v>
      </c>
      <c r="AK52" s="866">
        <v>1</v>
      </c>
      <c r="AL52" s="866">
        <v>1</v>
      </c>
      <c r="AM52" s="866">
        <v>0</v>
      </c>
      <c r="AN52" s="830">
        <f t="shared" si="31"/>
        <v>3</v>
      </c>
    </row>
    <row r="53" spans="1:40" ht="42" customHeight="1" x14ac:dyDescent="0.55000000000000004">
      <c r="A53" s="28" t="s">
        <v>155</v>
      </c>
      <c r="B53" s="335">
        <v>1</v>
      </c>
      <c r="C53" s="335">
        <v>0</v>
      </c>
      <c r="D53" s="335">
        <v>0</v>
      </c>
      <c r="E53" s="335">
        <v>0</v>
      </c>
      <c r="F53" s="335">
        <v>0</v>
      </c>
      <c r="G53" s="335">
        <v>0</v>
      </c>
      <c r="H53" s="335">
        <v>0</v>
      </c>
      <c r="I53" s="335">
        <v>0</v>
      </c>
      <c r="J53" s="335">
        <v>0</v>
      </c>
      <c r="K53" s="335">
        <v>1</v>
      </c>
      <c r="L53" s="335">
        <v>0</v>
      </c>
      <c r="M53" s="335">
        <v>0</v>
      </c>
      <c r="N53" s="865">
        <f t="shared" si="32"/>
        <v>2</v>
      </c>
      <c r="O53" s="30">
        <v>1</v>
      </c>
      <c r="P53" s="335">
        <v>0</v>
      </c>
      <c r="Q53" s="30">
        <v>0</v>
      </c>
      <c r="R53" s="335">
        <v>0</v>
      </c>
      <c r="S53" s="335">
        <v>0</v>
      </c>
      <c r="T53" s="335">
        <v>0</v>
      </c>
      <c r="U53" s="335">
        <v>0</v>
      </c>
      <c r="V53" s="335">
        <v>0</v>
      </c>
      <c r="W53" s="335">
        <v>0</v>
      </c>
      <c r="X53" s="335">
        <v>0</v>
      </c>
      <c r="Y53" s="335">
        <v>0</v>
      </c>
      <c r="Z53" s="30">
        <v>0</v>
      </c>
      <c r="AA53" s="845">
        <f t="shared" si="33"/>
        <v>1</v>
      </c>
      <c r="AB53" s="866">
        <v>0</v>
      </c>
      <c r="AC53" s="866">
        <v>0</v>
      </c>
      <c r="AD53" s="866">
        <v>0</v>
      </c>
      <c r="AE53" s="866">
        <v>0</v>
      </c>
      <c r="AF53" s="866">
        <v>0</v>
      </c>
      <c r="AG53" s="866">
        <v>0</v>
      </c>
      <c r="AH53" s="866">
        <v>1</v>
      </c>
      <c r="AI53" s="866">
        <v>0</v>
      </c>
      <c r="AJ53" s="866">
        <v>1</v>
      </c>
      <c r="AK53" s="866">
        <v>0</v>
      </c>
      <c r="AL53" s="866">
        <v>0</v>
      </c>
      <c r="AM53" s="866">
        <v>0</v>
      </c>
      <c r="AN53" s="830">
        <f t="shared" si="31"/>
        <v>2</v>
      </c>
    </row>
    <row r="54" spans="1:40" ht="29.25" customHeight="1" x14ac:dyDescent="0.55000000000000004">
      <c r="A54" s="28" t="s">
        <v>86</v>
      </c>
      <c r="B54" s="335">
        <v>0</v>
      </c>
      <c r="C54" s="335">
        <v>0</v>
      </c>
      <c r="D54" s="335">
        <v>1</v>
      </c>
      <c r="E54" s="335">
        <v>1</v>
      </c>
      <c r="F54" s="335">
        <v>0</v>
      </c>
      <c r="G54" s="335">
        <v>1</v>
      </c>
      <c r="H54" s="335">
        <v>2</v>
      </c>
      <c r="I54" s="335">
        <v>0</v>
      </c>
      <c r="J54" s="335">
        <v>0</v>
      </c>
      <c r="K54" s="335">
        <v>0</v>
      </c>
      <c r="L54" s="335">
        <v>2</v>
      </c>
      <c r="M54" s="335">
        <v>1</v>
      </c>
      <c r="N54" s="865">
        <f t="shared" si="32"/>
        <v>8</v>
      </c>
      <c r="O54" s="30">
        <v>0</v>
      </c>
      <c r="P54" s="335">
        <v>1</v>
      </c>
      <c r="Q54" s="30">
        <v>1</v>
      </c>
      <c r="R54" s="335">
        <v>2</v>
      </c>
      <c r="S54" s="335">
        <v>0</v>
      </c>
      <c r="T54" s="335">
        <v>0</v>
      </c>
      <c r="U54" s="335">
        <v>1</v>
      </c>
      <c r="V54" s="335">
        <v>1</v>
      </c>
      <c r="W54" s="335">
        <v>0</v>
      </c>
      <c r="X54" s="335">
        <v>0</v>
      </c>
      <c r="Y54" s="335">
        <v>0</v>
      </c>
      <c r="Z54" s="30">
        <v>0</v>
      </c>
      <c r="AA54" s="845">
        <f t="shared" si="33"/>
        <v>6</v>
      </c>
      <c r="AB54" s="866">
        <v>0</v>
      </c>
      <c r="AC54" s="866">
        <v>0</v>
      </c>
      <c r="AD54" s="866">
        <v>0</v>
      </c>
      <c r="AE54" s="866">
        <v>0</v>
      </c>
      <c r="AF54" s="866">
        <v>1</v>
      </c>
      <c r="AG54" s="866">
        <v>3</v>
      </c>
      <c r="AH54" s="866">
        <v>3</v>
      </c>
      <c r="AI54" s="866">
        <v>1</v>
      </c>
      <c r="AJ54" s="866">
        <v>1</v>
      </c>
      <c r="AK54" s="866">
        <v>0</v>
      </c>
      <c r="AL54" s="866">
        <v>0</v>
      </c>
      <c r="AM54" s="866">
        <v>1</v>
      </c>
      <c r="AN54" s="830">
        <f t="shared" si="31"/>
        <v>10</v>
      </c>
    </row>
    <row r="55" spans="1:40" ht="29.25" customHeight="1" x14ac:dyDescent="0.55000000000000004">
      <c r="A55" s="28" t="s">
        <v>87</v>
      </c>
      <c r="B55" s="335">
        <v>0</v>
      </c>
      <c r="C55" s="335">
        <v>1</v>
      </c>
      <c r="D55" s="335">
        <v>1</v>
      </c>
      <c r="E55" s="335">
        <v>1</v>
      </c>
      <c r="F55" s="335">
        <v>2</v>
      </c>
      <c r="G55" s="335">
        <v>1</v>
      </c>
      <c r="H55" s="335">
        <v>0</v>
      </c>
      <c r="I55" s="335">
        <v>0</v>
      </c>
      <c r="J55" s="335">
        <v>1</v>
      </c>
      <c r="K55" s="335">
        <v>1</v>
      </c>
      <c r="L55" s="335">
        <v>0</v>
      </c>
      <c r="M55" s="335">
        <v>1</v>
      </c>
      <c r="N55" s="865">
        <f t="shared" si="32"/>
        <v>9</v>
      </c>
      <c r="O55" s="30">
        <v>2</v>
      </c>
      <c r="P55" s="335">
        <v>1</v>
      </c>
      <c r="Q55" s="30">
        <v>0</v>
      </c>
      <c r="R55" s="335">
        <v>0</v>
      </c>
      <c r="S55" s="335">
        <v>0</v>
      </c>
      <c r="T55" s="335">
        <v>0</v>
      </c>
      <c r="U55" s="335">
        <v>2</v>
      </c>
      <c r="V55" s="335">
        <v>0</v>
      </c>
      <c r="W55" s="335">
        <v>0</v>
      </c>
      <c r="X55" s="335">
        <v>1</v>
      </c>
      <c r="Y55" s="335">
        <v>3</v>
      </c>
      <c r="Z55" s="30">
        <v>1</v>
      </c>
      <c r="AA55" s="845">
        <f t="shared" si="33"/>
        <v>10</v>
      </c>
      <c r="AB55" s="866">
        <v>1</v>
      </c>
      <c r="AC55" s="866">
        <v>2</v>
      </c>
      <c r="AD55" s="866">
        <v>3</v>
      </c>
      <c r="AE55" s="866">
        <v>2</v>
      </c>
      <c r="AF55" s="866">
        <v>0</v>
      </c>
      <c r="AG55" s="866">
        <v>3</v>
      </c>
      <c r="AH55" s="866">
        <v>5</v>
      </c>
      <c r="AI55" s="866">
        <v>2</v>
      </c>
      <c r="AJ55" s="866">
        <v>1</v>
      </c>
      <c r="AK55" s="866">
        <v>1</v>
      </c>
      <c r="AL55" s="866">
        <v>1</v>
      </c>
      <c r="AM55" s="866">
        <v>0</v>
      </c>
      <c r="AN55" s="830">
        <f t="shared" si="31"/>
        <v>21</v>
      </c>
    </row>
    <row r="56" spans="1:40" ht="29.25" customHeight="1" x14ac:dyDescent="0.55000000000000004">
      <c r="A56" s="28" t="s">
        <v>156</v>
      </c>
      <c r="B56" s="335">
        <v>0</v>
      </c>
      <c r="C56" s="335">
        <v>0</v>
      </c>
      <c r="D56" s="335">
        <v>0</v>
      </c>
      <c r="E56" s="335">
        <v>0</v>
      </c>
      <c r="F56" s="335">
        <v>0</v>
      </c>
      <c r="G56" s="335">
        <v>0</v>
      </c>
      <c r="H56" s="335">
        <v>1</v>
      </c>
      <c r="I56" s="335">
        <v>1</v>
      </c>
      <c r="J56" s="335">
        <v>0</v>
      </c>
      <c r="K56" s="335">
        <v>1</v>
      </c>
      <c r="L56" s="335">
        <v>1</v>
      </c>
      <c r="M56" s="335">
        <v>0</v>
      </c>
      <c r="N56" s="865">
        <f t="shared" si="32"/>
        <v>4</v>
      </c>
      <c r="O56" s="30">
        <v>0</v>
      </c>
      <c r="P56" s="335">
        <v>0</v>
      </c>
      <c r="Q56" s="30">
        <v>1</v>
      </c>
      <c r="R56" s="335">
        <v>0</v>
      </c>
      <c r="S56" s="335">
        <v>0</v>
      </c>
      <c r="T56" s="335">
        <v>0</v>
      </c>
      <c r="U56" s="335">
        <v>0</v>
      </c>
      <c r="V56" s="335">
        <v>1</v>
      </c>
      <c r="W56" s="335">
        <v>0</v>
      </c>
      <c r="X56" s="335">
        <v>1</v>
      </c>
      <c r="Y56" s="335">
        <v>0</v>
      </c>
      <c r="Z56" s="30">
        <v>0</v>
      </c>
      <c r="AA56" s="845">
        <f t="shared" si="33"/>
        <v>3</v>
      </c>
      <c r="AB56" s="866">
        <v>1</v>
      </c>
      <c r="AC56" s="866">
        <v>1</v>
      </c>
      <c r="AD56" s="866">
        <v>0</v>
      </c>
      <c r="AE56" s="866">
        <v>1</v>
      </c>
      <c r="AF56" s="866">
        <v>0</v>
      </c>
      <c r="AG56" s="866">
        <v>1</v>
      </c>
      <c r="AH56" s="866">
        <v>0</v>
      </c>
      <c r="AI56" s="866">
        <v>0</v>
      </c>
      <c r="AJ56" s="866">
        <v>0</v>
      </c>
      <c r="AK56" s="866">
        <v>0</v>
      </c>
      <c r="AL56" s="866">
        <v>0</v>
      </c>
      <c r="AM56" s="866">
        <v>0</v>
      </c>
      <c r="AN56" s="830">
        <f t="shared" si="31"/>
        <v>4</v>
      </c>
    </row>
    <row r="57" spans="1:40" ht="29.25" customHeight="1" x14ac:dyDescent="0.55000000000000004">
      <c r="A57" s="28" t="s">
        <v>157</v>
      </c>
      <c r="B57" s="335">
        <v>0</v>
      </c>
      <c r="C57" s="335">
        <v>0</v>
      </c>
      <c r="D57" s="335">
        <v>0</v>
      </c>
      <c r="E57" s="335">
        <v>0</v>
      </c>
      <c r="F57" s="335">
        <v>1</v>
      </c>
      <c r="G57" s="335">
        <v>1</v>
      </c>
      <c r="H57" s="335">
        <v>0</v>
      </c>
      <c r="I57" s="335">
        <v>0</v>
      </c>
      <c r="J57" s="335">
        <v>0</v>
      </c>
      <c r="K57" s="335">
        <v>0</v>
      </c>
      <c r="L57" s="335">
        <v>0</v>
      </c>
      <c r="M57" s="335">
        <v>0</v>
      </c>
      <c r="N57" s="865">
        <f t="shared" si="32"/>
        <v>2</v>
      </c>
      <c r="O57" s="30">
        <v>1</v>
      </c>
      <c r="P57" s="335">
        <v>0</v>
      </c>
      <c r="Q57" s="30">
        <v>2</v>
      </c>
      <c r="R57" s="335">
        <v>0</v>
      </c>
      <c r="S57" s="335">
        <v>0</v>
      </c>
      <c r="T57" s="335">
        <v>0</v>
      </c>
      <c r="U57" s="335">
        <v>0</v>
      </c>
      <c r="V57" s="335">
        <v>0</v>
      </c>
      <c r="W57" s="335">
        <v>2</v>
      </c>
      <c r="X57" s="335">
        <v>0</v>
      </c>
      <c r="Y57" s="335">
        <v>0</v>
      </c>
      <c r="Z57" s="30">
        <v>1</v>
      </c>
      <c r="AA57" s="845">
        <f t="shared" si="33"/>
        <v>6</v>
      </c>
      <c r="AB57" s="866">
        <v>0</v>
      </c>
      <c r="AC57" s="866">
        <v>0</v>
      </c>
      <c r="AD57" s="866">
        <v>0</v>
      </c>
      <c r="AE57" s="866">
        <v>1</v>
      </c>
      <c r="AF57" s="866">
        <v>0</v>
      </c>
      <c r="AG57" s="866">
        <v>0</v>
      </c>
      <c r="AH57" s="866">
        <v>0</v>
      </c>
      <c r="AI57" s="866">
        <v>0</v>
      </c>
      <c r="AJ57" s="866">
        <v>0</v>
      </c>
      <c r="AK57" s="866">
        <v>0</v>
      </c>
      <c r="AL57" s="866">
        <v>0</v>
      </c>
      <c r="AM57" s="866">
        <v>0</v>
      </c>
      <c r="AN57" s="830">
        <f t="shared" si="31"/>
        <v>1</v>
      </c>
    </row>
    <row r="58" spans="1:40" ht="29.25" customHeight="1" x14ac:dyDescent="0.55000000000000004">
      <c r="A58" s="28" t="s">
        <v>158</v>
      </c>
      <c r="B58" s="335">
        <v>0</v>
      </c>
      <c r="C58" s="335">
        <v>0</v>
      </c>
      <c r="D58" s="335">
        <v>0</v>
      </c>
      <c r="E58" s="335">
        <v>1</v>
      </c>
      <c r="F58" s="335">
        <v>0</v>
      </c>
      <c r="G58" s="335">
        <v>0</v>
      </c>
      <c r="H58" s="335">
        <v>0</v>
      </c>
      <c r="I58" s="335">
        <v>0</v>
      </c>
      <c r="J58" s="335">
        <v>0</v>
      </c>
      <c r="K58" s="335">
        <v>0</v>
      </c>
      <c r="L58" s="335">
        <v>0</v>
      </c>
      <c r="M58" s="335">
        <v>0</v>
      </c>
      <c r="N58" s="865">
        <f t="shared" si="32"/>
        <v>1</v>
      </c>
      <c r="O58" s="30">
        <v>0</v>
      </c>
      <c r="P58" s="335">
        <v>0</v>
      </c>
      <c r="Q58" s="30">
        <v>2</v>
      </c>
      <c r="R58" s="335">
        <v>1</v>
      </c>
      <c r="S58" s="335">
        <v>0</v>
      </c>
      <c r="T58" s="335">
        <v>1</v>
      </c>
      <c r="U58" s="335">
        <v>0</v>
      </c>
      <c r="V58" s="335">
        <v>0</v>
      </c>
      <c r="W58" s="335">
        <v>1</v>
      </c>
      <c r="X58" s="335">
        <v>1</v>
      </c>
      <c r="Y58" s="335">
        <v>0</v>
      </c>
      <c r="Z58" s="30">
        <v>0</v>
      </c>
      <c r="AA58" s="845">
        <f t="shared" si="33"/>
        <v>6</v>
      </c>
      <c r="AB58" s="866">
        <v>2</v>
      </c>
      <c r="AC58" s="866">
        <v>0</v>
      </c>
      <c r="AD58" s="866">
        <v>0</v>
      </c>
      <c r="AE58" s="866">
        <v>1</v>
      </c>
      <c r="AF58" s="866">
        <v>0</v>
      </c>
      <c r="AG58" s="866">
        <v>0</v>
      </c>
      <c r="AH58" s="866">
        <v>0</v>
      </c>
      <c r="AI58" s="866">
        <v>0</v>
      </c>
      <c r="AJ58" s="866">
        <v>0</v>
      </c>
      <c r="AK58" s="866">
        <v>0</v>
      </c>
      <c r="AL58" s="866">
        <v>0</v>
      </c>
      <c r="AM58" s="866">
        <v>0</v>
      </c>
      <c r="AN58" s="830">
        <f t="shared" si="31"/>
        <v>3</v>
      </c>
    </row>
    <row r="59" spans="1:40" ht="29.25" customHeight="1" x14ac:dyDescent="0.55000000000000004">
      <c r="A59" s="28" t="s">
        <v>159</v>
      </c>
      <c r="B59" s="335">
        <v>0</v>
      </c>
      <c r="C59" s="335">
        <v>0</v>
      </c>
      <c r="D59" s="335">
        <v>0</v>
      </c>
      <c r="E59" s="335">
        <v>0</v>
      </c>
      <c r="F59" s="335">
        <v>1</v>
      </c>
      <c r="G59" s="335">
        <v>1</v>
      </c>
      <c r="H59" s="335">
        <v>0</v>
      </c>
      <c r="I59" s="335">
        <v>0</v>
      </c>
      <c r="J59" s="335">
        <v>0</v>
      </c>
      <c r="K59" s="335">
        <v>0</v>
      </c>
      <c r="L59" s="335">
        <v>0</v>
      </c>
      <c r="M59" s="335">
        <v>0</v>
      </c>
      <c r="N59" s="865">
        <f t="shared" si="32"/>
        <v>2</v>
      </c>
      <c r="O59" s="30">
        <v>0</v>
      </c>
      <c r="P59" s="335">
        <v>0</v>
      </c>
      <c r="Q59" s="30">
        <v>0</v>
      </c>
      <c r="R59" s="335">
        <v>1</v>
      </c>
      <c r="S59" s="335">
        <v>0</v>
      </c>
      <c r="T59" s="335">
        <v>2</v>
      </c>
      <c r="U59" s="335">
        <v>0</v>
      </c>
      <c r="V59" s="335">
        <v>0</v>
      </c>
      <c r="W59" s="335">
        <v>0</v>
      </c>
      <c r="X59" s="335">
        <v>0</v>
      </c>
      <c r="Y59" s="335">
        <v>0</v>
      </c>
      <c r="Z59" s="30">
        <v>0</v>
      </c>
      <c r="AA59" s="845">
        <f t="shared" si="33"/>
        <v>3</v>
      </c>
      <c r="AB59" s="526">
        <v>0</v>
      </c>
      <c r="AC59" s="526">
        <v>0</v>
      </c>
      <c r="AD59" s="526">
        <v>0</v>
      </c>
      <c r="AE59" s="526">
        <v>0</v>
      </c>
      <c r="AF59" s="526">
        <v>0</v>
      </c>
      <c r="AG59" s="526">
        <v>0</v>
      </c>
      <c r="AH59" s="526">
        <v>0</v>
      </c>
      <c r="AI59" s="526">
        <v>0</v>
      </c>
      <c r="AJ59" s="526">
        <v>0</v>
      </c>
      <c r="AK59" s="526">
        <v>0</v>
      </c>
      <c r="AL59" s="526">
        <v>0</v>
      </c>
      <c r="AM59" s="526">
        <v>0</v>
      </c>
      <c r="AN59" s="830">
        <f t="shared" si="31"/>
        <v>0</v>
      </c>
    </row>
    <row r="60" spans="1:40" ht="29.25" customHeight="1" x14ac:dyDescent="0.55000000000000004">
      <c r="A60" s="28" t="s">
        <v>160</v>
      </c>
      <c r="B60" s="335">
        <v>2</v>
      </c>
      <c r="C60" s="335">
        <v>0</v>
      </c>
      <c r="D60" s="335">
        <v>1</v>
      </c>
      <c r="E60" s="335">
        <v>0</v>
      </c>
      <c r="F60" s="335">
        <v>0</v>
      </c>
      <c r="G60" s="335">
        <v>0</v>
      </c>
      <c r="H60" s="335">
        <v>0</v>
      </c>
      <c r="I60" s="335">
        <v>1</v>
      </c>
      <c r="J60" s="335">
        <v>0</v>
      </c>
      <c r="K60" s="335">
        <v>0</v>
      </c>
      <c r="L60" s="335">
        <v>0</v>
      </c>
      <c r="M60" s="335">
        <v>1</v>
      </c>
      <c r="N60" s="865">
        <f t="shared" si="32"/>
        <v>5</v>
      </c>
      <c r="O60" s="30">
        <v>0</v>
      </c>
      <c r="P60" s="335">
        <v>0</v>
      </c>
      <c r="Q60" s="30">
        <v>0</v>
      </c>
      <c r="R60" s="335">
        <v>1</v>
      </c>
      <c r="S60" s="335">
        <v>0</v>
      </c>
      <c r="T60" s="335">
        <v>3</v>
      </c>
      <c r="U60" s="335">
        <v>1</v>
      </c>
      <c r="V60" s="335">
        <v>0</v>
      </c>
      <c r="W60" s="335">
        <v>0</v>
      </c>
      <c r="X60" s="335">
        <v>0</v>
      </c>
      <c r="Y60" s="335">
        <v>1</v>
      </c>
      <c r="Z60" s="30">
        <v>0</v>
      </c>
      <c r="AA60" s="845">
        <f t="shared" si="33"/>
        <v>6</v>
      </c>
      <c r="AB60" s="866">
        <v>0</v>
      </c>
      <c r="AC60" s="866">
        <v>0</v>
      </c>
      <c r="AD60" s="866">
        <v>0</v>
      </c>
      <c r="AE60" s="866">
        <v>1</v>
      </c>
      <c r="AF60" s="866">
        <v>0</v>
      </c>
      <c r="AG60" s="866">
        <v>0</v>
      </c>
      <c r="AH60" s="866">
        <v>0</v>
      </c>
      <c r="AI60" s="866">
        <v>0</v>
      </c>
      <c r="AJ60" s="866">
        <v>0</v>
      </c>
      <c r="AK60" s="866">
        <v>0</v>
      </c>
      <c r="AL60" s="866">
        <v>0</v>
      </c>
      <c r="AM60" s="866">
        <v>0</v>
      </c>
      <c r="AN60" s="830">
        <f t="shared" si="31"/>
        <v>1</v>
      </c>
    </row>
    <row r="61" spans="1:40" ht="29.25" customHeight="1" x14ac:dyDescent="0.55000000000000004">
      <c r="A61" s="28" t="s">
        <v>88</v>
      </c>
      <c r="B61" s="335">
        <v>0</v>
      </c>
      <c r="C61" s="335">
        <v>0</v>
      </c>
      <c r="D61" s="335">
        <v>0</v>
      </c>
      <c r="E61" s="335">
        <v>0</v>
      </c>
      <c r="F61" s="335">
        <v>1</v>
      </c>
      <c r="G61" s="335">
        <v>2</v>
      </c>
      <c r="H61" s="335">
        <v>0</v>
      </c>
      <c r="I61" s="335">
        <v>1</v>
      </c>
      <c r="J61" s="335">
        <v>0</v>
      </c>
      <c r="K61" s="335">
        <v>0</v>
      </c>
      <c r="L61" s="335">
        <v>1</v>
      </c>
      <c r="M61" s="335">
        <v>0</v>
      </c>
      <c r="N61" s="865">
        <f t="shared" si="32"/>
        <v>5</v>
      </c>
      <c r="O61" s="30">
        <v>0</v>
      </c>
      <c r="P61" s="335">
        <v>0</v>
      </c>
      <c r="Q61" s="30">
        <v>1</v>
      </c>
      <c r="R61" s="335">
        <v>0</v>
      </c>
      <c r="S61" s="335">
        <v>0</v>
      </c>
      <c r="T61" s="335">
        <v>3</v>
      </c>
      <c r="U61" s="335">
        <v>1</v>
      </c>
      <c r="V61" s="335">
        <v>0</v>
      </c>
      <c r="W61" s="335">
        <v>0</v>
      </c>
      <c r="X61" s="335">
        <v>1</v>
      </c>
      <c r="Y61" s="335">
        <v>0</v>
      </c>
      <c r="Z61" s="30">
        <v>0</v>
      </c>
      <c r="AA61" s="845">
        <f t="shared" si="33"/>
        <v>6</v>
      </c>
      <c r="AB61" s="866">
        <v>2</v>
      </c>
      <c r="AC61" s="866">
        <v>0</v>
      </c>
      <c r="AD61" s="866">
        <v>0</v>
      </c>
      <c r="AE61" s="866">
        <v>2</v>
      </c>
      <c r="AF61" s="866">
        <v>0</v>
      </c>
      <c r="AG61" s="866">
        <v>0</v>
      </c>
      <c r="AH61" s="866">
        <v>0</v>
      </c>
      <c r="AI61" s="866">
        <v>1</v>
      </c>
      <c r="AJ61" s="866">
        <v>0</v>
      </c>
      <c r="AK61" s="866">
        <v>1</v>
      </c>
      <c r="AL61" s="866">
        <v>0</v>
      </c>
      <c r="AM61" s="866">
        <v>0</v>
      </c>
      <c r="AN61" s="830">
        <f t="shared" si="31"/>
        <v>6</v>
      </c>
    </row>
    <row r="62" spans="1:40" ht="29.25" customHeight="1" x14ac:dyDescent="0.55000000000000004">
      <c r="A62" s="28" t="s">
        <v>89</v>
      </c>
      <c r="B62" s="335">
        <v>2</v>
      </c>
      <c r="C62" s="335">
        <v>0</v>
      </c>
      <c r="D62" s="335">
        <v>1</v>
      </c>
      <c r="E62" s="335">
        <v>3</v>
      </c>
      <c r="F62" s="335">
        <v>6</v>
      </c>
      <c r="G62" s="335">
        <v>3</v>
      </c>
      <c r="H62" s="335">
        <v>1</v>
      </c>
      <c r="I62" s="335">
        <v>6</v>
      </c>
      <c r="J62" s="335">
        <v>1</v>
      </c>
      <c r="K62" s="335">
        <v>4</v>
      </c>
      <c r="L62" s="335">
        <v>2</v>
      </c>
      <c r="M62" s="335">
        <v>3</v>
      </c>
      <c r="N62" s="865">
        <f t="shared" si="32"/>
        <v>32</v>
      </c>
      <c r="O62" s="30">
        <v>8</v>
      </c>
      <c r="P62" s="335">
        <v>0</v>
      </c>
      <c r="Q62" s="30">
        <v>5</v>
      </c>
      <c r="R62" s="335">
        <v>1</v>
      </c>
      <c r="S62" s="335">
        <v>4</v>
      </c>
      <c r="T62" s="335">
        <v>9</v>
      </c>
      <c r="U62" s="335">
        <v>7</v>
      </c>
      <c r="V62" s="335">
        <v>6</v>
      </c>
      <c r="W62" s="335">
        <v>6</v>
      </c>
      <c r="X62" s="335">
        <v>5</v>
      </c>
      <c r="Y62" s="335">
        <v>2</v>
      </c>
      <c r="Z62" s="30">
        <v>2</v>
      </c>
      <c r="AA62" s="845">
        <f t="shared" si="33"/>
        <v>55</v>
      </c>
      <c r="AB62" s="866">
        <v>4</v>
      </c>
      <c r="AC62" s="866">
        <v>1</v>
      </c>
      <c r="AD62" s="866">
        <v>4</v>
      </c>
      <c r="AE62" s="866">
        <v>4</v>
      </c>
      <c r="AF62" s="866">
        <v>8</v>
      </c>
      <c r="AG62" s="866">
        <v>4</v>
      </c>
      <c r="AH62" s="866">
        <v>6</v>
      </c>
      <c r="AI62" s="866">
        <v>3</v>
      </c>
      <c r="AJ62" s="866">
        <v>2</v>
      </c>
      <c r="AK62" s="866">
        <v>4</v>
      </c>
      <c r="AL62" s="866">
        <v>6</v>
      </c>
      <c r="AM62" s="866">
        <v>5</v>
      </c>
      <c r="AN62" s="830">
        <f t="shared" si="31"/>
        <v>51</v>
      </c>
    </row>
    <row r="63" spans="1:40" ht="29.25" customHeight="1" x14ac:dyDescent="0.55000000000000004">
      <c r="A63" s="28" t="s">
        <v>90</v>
      </c>
      <c r="B63" s="335">
        <v>0</v>
      </c>
      <c r="C63" s="335">
        <v>0</v>
      </c>
      <c r="D63" s="335">
        <v>0</v>
      </c>
      <c r="E63" s="335">
        <v>1</v>
      </c>
      <c r="F63" s="335">
        <v>0</v>
      </c>
      <c r="G63" s="335">
        <v>0</v>
      </c>
      <c r="H63" s="335">
        <v>0</v>
      </c>
      <c r="I63" s="335">
        <v>0</v>
      </c>
      <c r="J63" s="335">
        <v>0</v>
      </c>
      <c r="K63" s="335">
        <v>0</v>
      </c>
      <c r="L63" s="335">
        <v>0</v>
      </c>
      <c r="M63" s="335">
        <v>0</v>
      </c>
      <c r="N63" s="865">
        <f t="shared" si="32"/>
        <v>1</v>
      </c>
      <c r="O63" s="30">
        <v>0</v>
      </c>
      <c r="P63" s="335">
        <v>3</v>
      </c>
      <c r="Q63" s="30">
        <v>1</v>
      </c>
      <c r="R63" s="335">
        <v>0</v>
      </c>
      <c r="S63" s="335">
        <v>0</v>
      </c>
      <c r="T63" s="335">
        <v>0</v>
      </c>
      <c r="U63" s="335">
        <v>0</v>
      </c>
      <c r="V63" s="335">
        <v>0</v>
      </c>
      <c r="W63" s="335">
        <v>0</v>
      </c>
      <c r="X63" s="335">
        <v>0</v>
      </c>
      <c r="Y63" s="335">
        <v>0</v>
      </c>
      <c r="Z63" s="30">
        <v>0</v>
      </c>
      <c r="AA63" s="845">
        <f t="shared" si="33"/>
        <v>4</v>
      </c>
      <c r="AB63" s="866">
        <v>0</v>
      </c>
      <c r="AC63" s="866">
        <v>0</v>
      </c>
      <c r="AD63" s="866">
        <v>0</v>
      </c>
      <c r="AE63" s="866">
        <v>1</v>
      </c>
      <c r="AF63" s="866">
        <v>2</v>
      </c>
      <c r="AG63" s="866">
        <v>0</v>
      </c>
      <c r="AH63" s="866">
        <v>0</v>
      </c>
      <c r="AI63" s="866">
        <v>0</v>
      </c>
      <c r="AJ63" s="866">
        <v>0</v>
      </c>
      <c r="AK63" s="866">
        <v>0</v>
      </c>
      <c r="AL63" s="866">
        <v>1</v>
      </c>
      <c r="AM63" s="866">
        <v>0</v>
      </c>
      <c r="AN63" s="830">
        <f t="shared" si="31"/>
        <v>4</v>
      </c>
    </row>
    <row r="64" spans="1:40" ht="29.25" customHeight="1" x14ac:dyDescent="0.55000000000000004">
      <c r="A64" s="28" t="s">
        <v>91</v>
      </c>
      <c r="B64" s="335">
        <v>0</v>
      </c>
      <c r="C64" s="335">
        <v>1</v>
      </c>
      <c r="D64" s="335">
        <v>0</v>
      </c>
      <c r="E64" s="335">
        <v>1</v>
      </c>
      <c r="F64" s="335">
        <v>1</v>
      </c>
      <c r="G64" s="335">
        <v>0</v>
      </c>
      <c r="H64" s="335">
        <v>0</v>
      </c>
      <c r="I64" s="335">
        <v>1</v>
      </c>
      <c r="J64" s="335">
        <v>0</v>
      </c>
      <c r="K64" s="335">
        <v>1</v>
      </c>
      <c r="L64" s="335">
        <v>0</v>
      </c>
      <c r="M64" s="335">
        <v>0</v>
      </c>
      <c r="N64" s="865">
        <f t="shared" si="32"/>
        <v>5</v>
      </c>
      <c r="O64" s="30">
        <v>0</v>
      </c>
      <c r="P64" s="335">
        <v>2</v>
      </c>
      <c r="Q64" s="30">
        <v>0</v>
      </c>
      <c r="R64" s="335">
        <v>0</v>
      </c>
      <c r="S64" s="335">
        <v>0</v>
      </c>
      <c r="T64" s="335">
        <v>1</v>
      </c>
      <c r="U64" s="335">
        <v>0</v>
      </c>
      <c r="V64" s="335">
        <v>0</v>
      </c>
      <c r="W64" s="335">
        <v>2</v>
      </c>
      <c r="X64" s="335">
        <v>0</v>
      </c>
      <c r="Y64" s="335">
        <v>0</v>
      </c>
      <c r="Z64" s="30">
        <v>0</v>
      </c>
      <c r="AA64" s="845">
        <f t="shared" si="33"/>
        <v>5</v>
      </c>
      <c r="AB64" s="866">
        <v>0</v>
      </c>
      <c r="AC64" s="866">
        <v>1</v>
      </c>
      <c r="AD64" s="866">
        <v>0</v>
      </c>
      <c r="AE64" s="866">
        <v>0</v>
      </c>
      <c r="AF64" s="866">
        <v>1</v>
      </c>
      <c r="AG64" s="866">
        <v>0</v>
      </c>
      <c r="AH64" s="866">
        <v>2</v>
      </c>
      <c r="AI64" s="866">
        <v>0</v>
      </c>
      <c r="AJ64" s="866">
        <v>0</v>
      </c>
      <c r="AK64" s="866">
        <v>0</v>
      </c>
      <c r="AL64" s="866">
        <v>0</v>
      </c>
      <c r="AM64" s="866">
        <v>0</v>
      </c>
      <c r="AN64" s="830">
        <f t="shared" si="31"/>
        <v>4</v>
      </c>
    </row>
    <row r="65" spans="1:48" ht="29.25" customHeight="1" x14ac:dyDescent="0.55000000000000004">
      <c r="A65" s="28" t="s">
        <v>149</v>
      </c>
      <c r="B65" s="335">
        <v>3</v>
      </c>
      <c r="C65" s="335">
        <v>3</v>
      </c>
      <c r="D65" s="335">
        <v>1</v>
      </c>
      <c r="E65" s="335">
        <v>3</v>
      </c>
      <c r="F65" s="335">
        <v>6</v>
      </c>
      <c r="G65" s="335">
        <v>0</v>
      </c>
      <c r="H65" s="335">
        <v>4</v>
      </c>
      <c r="I65" s="335">
        <v>3</v>
      </c>
      <c r="J65" s="335">
        <v>3</v>
      </c>
      <c r="K65" s="335">
        <v>9</v>
      </c>
      <c r="L65" s="335">
        <v>2</v>
      </c>
      <c r="M65" s="335">
        <v>0</v>
      </c>
      <c r="N65" s="865">
        <f t="shared" si="32"/>
        <v>37</v>
      </c>
      <c r="O65" s="30">
        <v>0</v>
      </c>
      <c r="P65" s="335">
        <v>1</v>
      </c>
      <c r="Q65" s="30">
        <v>3</v>
      </c>
      <c r="R65" s="335">
        <v>0</v>
      </c>
      <c r="S65" s="335">
        <v>0</v>
      </c>
      <c r="T65" s="335">
        <v>4</v>
      </c>
      <c r="U65" s="335">
        <v>1</v>
      </c>
      <c r="V65" s="335">
        <v>0</v>
      </c>
      <c r="W65" s="335">
        <v>4</v>
      </c>
      <c r="X65" s="335">
        <v>1</v>
      </c>
      <c r="Y65" s="335">
        <v>0</v>
      </c>
      <c r="Z65" s="30">
        <v>2</v>
      </c>
      <c r="AA65" s="845">
        <f t="shared" si="33"/>
        <v>16</v>
      </c>
      <c r="AB65" s="866">
        <v>1</v>
      </c>
      <c r="AC65" s="866">
        <v>6</v>
      </c>
      <c r="AD65" s="866">
        <v>6</v>
      </c>
      <c r="AE65" s="866">
        <v>6</v>
      </c>
      <c r="AF65" s="866">
        <v>7</v>
      </c>
      <c r="AG65" s="866">
        <v>12</v>
      </c>
      <c r="AH65" s="866">
        <v>0</v>
      </c>
      <c r="AI65" s="866">
        <v>2</v>
      </c>
      <c r="AJ65" s="866">
        <v>2</v>
      </c>
      <c r="AK65" s="866">
        <v>2</v>
      </c>
      <c r="AL65" s="866">
        <v>0</v>
      </c>
      <c r="AM65" s="866">
        <v>3</v>
      </c>
      <c r="AN65" s="830">
        <f t="shared" si="31"/>
        <v>47</v>
      </c>
    </row>
    <row r="66" spans="1:48" ht="29.25" customHeight="1" x14ac:dyDescent="0.55000000000000004">
      <c r="A66" s="28" t="s">
        <v>92</v>
      </c>
      <c r="B66" s="335">
        <v>0</v>
      </c>
      <c r="C66" s="335">
        <v>0</v>
      </c>
      <c r="D66" s="335">
        <v>0</v>
      </c>
      <c r="E66" s="335">
        <v>0</v>
      </c>
      <c r="F66" s="335">
        <v>2</v>
      </c>
      <c r="G66" s="335">
        <v>0</v>
      </c>
      <c r="H66" s="335">
        <v>1</v>
      </c>
      <c r="I66" s="335">
        <v>1</v>
      </c>
      <c r="J66" s="335">
        <v>0</v>
      </c>
      <c r="K66" s="335">
        <v>1</v>
      </c>
      <c r="L66" s="335">
        <v>0</v>
      </c>
      <c r="M66" s="335">
        <v>0</v>
      </c>
      <c r="N66" s="865">
        <f t="shared" si="32"/>
        <v>5</v>
      </c>
      <c r="O66" s="30">
        <v>0</v>
      </c>
      <c r="P66" s="335">
        <v>0</v>
      </c>
      <c r="Q66" s="30">
        <v>1</v>
      </c>
      <c r="R66" s="335">
        <v>0</v>
      </c>
      <c r="S66" s="335">
        <v>0</v>
      </c>
      <c r="T66" s="335">
        <v>0</v>
      </c>
      <c r="U66" s="335">
        <v>0</v>
      </c>
      <c r="V66" s="335">
        <v>0</v>
      </c>
      <c r="W66" s="335">
        <v>0</v>
      </c>
      <c r="X66" s="335">
        <v>1</v>
      </c>
      <c r="Y66" s="335">
        <v>0</v>
      </c>
      <c r="Z66" s="30">
        <v>0</v>
      </c>
      <c r="AA66" s="845">
        <f t="shared" si="33"/>
        <v>2</v>
      </c>
      <c r="AB66" s="866">
        <v>0</v>
      </c>
      <c r="AC66" s="866">
        <v>1</v>
      </c>
      <c r="AD66" s="866">
        <v>0</v>
      </c>
      <c r="AE66" s="866">
        <v>1</v>
      </c>
      <c r="AF66" s="866">
        <v>0</v>
      </c>
      <c r="AG66" s="866">
        <v>0</v>
      </c>
      <c r="AH66" s="866">
        <v>1</v>
      </c>
      <c r="AI66" s="866">
        <v>0</v>
      </c>
      <c r="AJ66" s="866">
        <v>1</v>
      </c>
      <c r="AK66" s="866">
        <v>0</v>
      </c>
      <c r="AL66" s="866">
        <v>0</v>
      </c>
      <c r="AM66" s="866">
        <v>0</v>
      </c>
      <c r="AN66" s="830">
        <f t="shared" si="31"/>
        <v>4</v>
      </c>
    </row>
    <row r="67" spans="1:48" ht="29.25" customHeight="1" x14ac:dyDescent="0.55000000000000004">
      <c r="A67" s="181" t="s">
        <v>93</v>
      </c>
      <c r="B67" s="335">
        <v>4</v>
      </c>
      <c r="C67" s="335">
        <v>3</v>
      </c>
      <c r="D67" s="335">
        <v>2</v>
      </c>
      <c r="E67" s="335">
        <v>0</v>
      </c>
      <c r="F67" s="335">
        <v>0</v>
      </c>
      <c r="G67" s="335">
        <v>1</v>
      </c>
      <c r="H67" s="335">
        <v>4</v>
      </c>
      <c r="I67" s="335">
        <v>0</v>
      </c>
      <c r="J67" s="335">
        <v>6</v>
      </c>
      <c r="K67" s="335">
        <v>2</v>
      </c>
      <c r="L67" s="335">
        <v>0</v>
      </c>
      <c r="M67" s="335">
        <v>11</v>
      </c>
      <c r="N67" s="865">
        <f t="shared" si="32"/>
        <v>33</v>
      </c>
      <c r="O67" s="30">
        <v>21</v>
      </c>
      <c r="P67" s="335">
        <v>8</v>
      </c>
      <c r="Q67" s="30">
        <v>5</v>
      </c>
      <c r="R67" s="335">
        <v>7</v>
      </c>
      <c r="S67" s="335">
        <v>0</v>
      </c>
      <c r="T67" s="335">
        <v>8</v>
      </c>
      <c r="U67" s="335">
        <v>7</v>
      </c>
      <c r="V67" s="335">
        <v>6</v>
      </c>
      <c r="W67" s="335">
        <v>4</v>
      </c>
      <c r="X67" s="335">
        <v>0</v>
      </c>
      <c r="Y67" s="335">
        <v>3</v>
      </c>
      <c r="Z67" s="30">
        <v>6</v>
      </c>
      <c r="AA67" s="845">
        <f t="shared" si="33"/>
        <v>75</v>
      </c>
      <c r="AB67" s="866">
        <v>1</v>
      </c>
      <c r="AC67" s="866">
        <v>3</v>
      </c>
      <c r="AD67" s="866">
        <v>6</v>
      </c>
      <c r="AE67" s="866">
        <v>0</v>
      </c>
      <c r="AF67" s="866">
        <v>3</v>
      </c>
      <c r="AG67" s="866">
        <v>2</v>
      </c>
      <c r="AH67" s="866">
        <v>2</v>
      </c>
      <c r="AI67" s="866">
        <v>4</v>
      </c>
      <c r="AJ67" s="866">
        <v>2</v>
      </c>
      <c r="AK67" s="866">
        <v>5</v>
      </c>
      <c r="AL67" s="866">
        <v>8</v>
      </c>
      <c r="AM67" s="866">
        <v>7</v>
      </c>
      <c r="AN67" s="830">
        <f>SUM(AB67:AM67)</f>
        <v>43</v>
      </c>
    </row>
    <row r="68" spans="1:48" ht="29.25" customHeight="1" x14ac:dyDescent="0.55000000000000004">
      <c r="A68" s="7" t="s">
        <v>97</v>
      </c>
      <c r="B68" s="7">
        <f t="shared" ref="B68:M68" si="34">SUM(B36:B67)</f>
        <v>41</v>
      </c>
      <c r="C68" s="7">
        <f t="shared" si="34"/>
        <v>21</v>
      </c>
      <c r="D68" s="7">
        <f t="shared" si="34"/>
        <v>32</v>
      </c>
      <c r="E68" s="7">
        <f t="shared" si="34"/>
        <v>37</v>
      </c>
      <c r="F68" s="7">
        <f t="shared" si="34"/>
        <v>35</v>
      </c>
      <c r="G68" s="7">
        <f t="shared" si="34"/>
        <v>21</v>
      </c>
      <c r="H68" s="7">
        <f t="shared" si="34"/>
        <v>26</v>
      </c>
      <c r="I68" s="7">
        <f t="shared" si="34"/>
        <v>39</v>
      </c>
      <c r="J68" s="7">
        <f t="shared" si="34"/>
        <v>25</v>
      </c>
      <c r="K68" s="7">
        <f t="shared" si="34"/>
        <v>36</v>
      </c>
      <c r="L68" s="7">
        <f t="shared" si="34"/>
        <v>34</v>
      </c>
      <c r="M68" s="7">
        <f t="shared" si="34"/>
        <v>41</v>
      </c>
      <c r="N68" s="865">
        <f>SUM(N36:N67)</f>
        <v>388</v>
      </c>
      <c r="O68" s="870">
        <f t="shared" ref="O68:Z68" si="35">SUM(O36:O67)</f>
        <v>52</v>
      </c>
      <c r="P68" s="7">
        <f t="shared" si="35"/>
        <v>45</v>
      </c>
      <c r="Q68" s="870">
        <f t="shared" si="35"/>
        <v>38</v>
      </c>
      <c r="R68" s="7">
        <f t="shared" si="35"/>
        <v>53</v>
      </c>
      <c r="S68" s="7">
        <f t="shared" si="35"/>
        <v>30</v>
      </c>
      <c r="T68" s="7">
        <f t="shared" si="35"/>
        <v>52</v>
      </c>
      <c r="U68" s="7">
        <f t="shared" si="35"/>
        <v>44</v>
      </c>
      <c r="V68" s="7">
        <f t="shared" si="35"/>
        <v>42</v>
      </c>
      <c r="W68" s="7">
        <f t="shared" si="35"/>
        <v>41</v>
      </c>
      <c r="X68" s="7">
        <f t="shared" si="35"/>
        <v>45</v>
      </c>
      <c r="Y68" s="7">
        <f t="shared" si="35"/>
        <v>33</v>
      </c>
      <c r="Z68" s="870">
        <f t="shared" si="35"/>
        <v>37</v>
      </c>
      <c r="AA68" s="845">
        <f>SUM(AA36:AA67)</f>
        <v>512</v>
      </c>
      <c r="AB68" s="7">
        <f>SUM(AB36:AB67)</f>
        <v>32</v>
      </c>
      <c r="AC68" s="7">
        <f t="shared" ref="AC68:AM68" si="36">SUM(AC36:AC67)</f>
        <v>37</v>
      </c>
      <c r="AD68" s="7">
        <f t="shared" si="36"/>
        <v>40</v>
      </c>
      <c r="AE68" s="7">
        <f t="shared" si="36"/>
        <v>64</v>
      </c>
      <c r="AF68" s="7">
        <f t="shared" si="36"/>
        <v>42</v>
      </c>
      <c r="AG68" s="7">
        <f t="shared" si="36"/>
        <v>44</v>
      </c>
      <c r="AH68" s="870">
        <f t="shared" si="36"/>
        <v>49</v>
      </c>
      <c r="AI68" s="7">
        <f t="shared" si="36"/>
        <v>36</v>
      </c>
      <c r="AJ68" s="7">
        <f t="shared" si="36"/>
        <v>34</v>
      </c>
      <c r="AK68" s="7">
        <f t="shared" si="36"/>
        <v>28</v>
      </c>
      <c r="AL68" s="7">
        <f t="shared" si="36"/>
        <v>39</v>
      </c>
      <c r="AM68" s="7">
        <f t="shared" si="36"/>
        <v>45</v>
      </c>
      <c r="AN68" s="830">
        <f>SUM(AB68:AM68)</f>
        <v>490</v>
      </c>
    </row>
    <row r="69" spans="1:48" ht="29.25" customHeight="1" x14ac:dyDescent="0.55000000000000004">
      <c r="A69" s="36" t="s">
        <v>114</v>
      </c>
      <c r="B69" s="871"/>
      <c r="C69" s="871"/>
      <c r="D69" s="871"/>
      <c r="E69" s="871"/>
      <c r="F69" s="871"/>
      <c r="G69" s="871"/>
      <c r="H69" s="871"/>
      <c r="I69" s="871"/>
      <c r="J69" s="871"/>
      <c r="K69" s="871"/>
      <c r="L69" s="871"/>
      <c r="M69" s="871"/>
      <c r="N69" s="748"/>
      <c r="O69" s="872"/>
      <c r="P69" s="747"/>
      <c r="Q69" s="872"/>
      <c r="R69" s="747"/>
      <c r="S69" s="747"/>
      <c r="T69" s="747"/>
      <c r="U69" s="747"/>
      <c r="V69" s="747"/>
      <c r="W69" s="747"/>
      <c r="X69" s="747"/>
      <c r="Y69" s="747"/>
      <c r="Z69" s="872"/>
      <c r="AA69" s="747"/>
      <c r="AB69" s="748"/>
      <c r="AC69" s="748"/>
      <c r="AD69" s="748"/>
      <c r="AE69" s="748"/>
      <c r="AF69" s="748"/>
      <c r="AG69" s="748"/>
      <c r="AH69" s="748"/>
      <c r="AI69" s="748"/>
      <c r="AJ69" s="748"/>
      <c r="AK69" s="748"/>
      <c r="AL69" s="748"/>
      <c r="AM69" s="748"/>
      <c r="AN69" s="864"/>
    </row>
    <row r="70" spans="1:48" x14ac:dyDescent="0.55000000000000004">
      <c r="A70" s="843" t="s">
        <v>121</v>
      </c>
      <c r="B70" s="335">
        <v>16</v>
      </c>
      <c r="C70" s="335">
        <v>5</v>
      </c>
      <c r="D70" s="335">
        <v>8</v>
      </c>
      <c r="E70" s="335">
        <v>9</v>
      </c>
      <c r="F70" s="335">
        <v>10</v>
      </c>
      <c r="G70" s="335">
        <v>2</v>
      </c>
      <c r="H70" s="335">
        <v>7</v>
      </c>
      <c r="I70" s="335">
        <v>6</v>
      </c>
      <c r="J70" s="335">
        <v>4</v>
      </c>
      <c r="K70" s="335">
        <v>11</v>
      </c>
      <c r="L70" s="335">
        <v>10</v>
      </c>
      <c r="M70" s="335">
        <v>7</v>
      </c>
      <c r="N70" s="865">
        <f t="shared" ref="N70:N80" si="37">SUM(B70:M70)</f>
        <v>95</v>
      </c>
      <c r="O70" s="30">
        <v>13</v>
      </c>
      <c r="P70" s="335">
        <v>7</v>
      </c>
      <c r="Q70" s="30">
        <v>5</v>
      </c>
      <c r="R70" s="335">
        <v>11</v>
      </c>
      <c r="S70" s="335">
        <v>8</v>
      </c>
      <c r="T70" s="335">
        <v>8</v>
      </c>
      <c r="U70" s="335">
        <v>10</v>
      </c>
      <c r="V70" s="335">
        <v>7</v>
      </c>
      <c r="W70" s="335">
        <v>7</v>
      </c>
      <c r="X70" s="335">
        <v>10</v>
      </c>
      <c r="Y70" s="335">
        <v>7</v>
      </c>
      <c r="Z70" s="30">
        <v>12</v>
      </c>
      <c r="AA70" s="845">
        <f t="shared" ref="AA70:AA86" si="38">SUM(O70:Z70)</f>
        <v>105</v>
      </c>
      <c r="AB70" s="831">
        <v>7</v>
      </c>
      <c r="AC70" s="831">
        <v>14</v>
      </c>
      <c r="AD70" s="831">
        <v>8</v>
      </c>
      <c r="AE70" s="831">
        <v>12</v>
      </c>
      <c r="AF70" s="866">
        <v>4</v>
      </c>
      <c r="AG70" s="866">
        <v>8</v>
      </c>
      <c r="AH70" s="873">
        <v>13</v>
      </c>
      <c r="AI70" s="831">
        <v>6</v>
      </c>
      <c r="AJ70" s="831">
        <v>8</v>
      </c>
      <c r="AK70" s="831">
        <v>12</v>
      </c>
      <c r="AL70" s="831">
        <v>12</v>
      </c>
      <c r="AM70" s="831">
        <v>15</v>
      </c>
      <c r="AN70" s="16">
        <f>SUM(AB70:AM70)</f>
        <v>119</v>
      </c>
      <c r="AT70"/>
      <c r="AU70"/>
      <c r="AV70" s="872"/>
    </row>
    <row r="71" spans="1:48" x14ac:dyDescent="0.55000000000000004">
      <c r="A71" s="843" t="s">
        <v>120</v>
      </c>
      <c r="B71" s="335">
        <v>7</v>
      </c>
      <c r="C71" s="335">
        <v>7</v>
      </c>
      <c r="D71" s="335">
        <v>6</v>
      </c>
      <c r="E71" s="335">
        <v>4</v>
      </c>
      <c r="F71" s="335">
        <v>3</v>
      </c>
      <c r="G71" s="335">
        <v>2</v>
      </c>
      <c r="H71" s="335">
        <v>5</v>
      </c>
      <c r="I71" s="335">
        <v>10</v>
      </c>
      <c r="J71" s="335">
        <v>3</v>
      </c>
      <c r="K71" s="335">
        <v>7</v>
      </c>
      <c r="L71" s="335">
        <v>5</v>
      </c>
      <c r="M71" s="335">
        <v>7</v>
      </c>
      <c r="N71" s="865">
        <f t="shared" si="37"/>
        <v>66</v>
      </c>
      <c r="O71" s="30">
        <v>10</v>
      </c>
      <c r="P71" s="335">
        <v>12</v>
      </c>
      <c r="Q71" s="30">
        <v>4</v>
      </c>
      <c r="R71" s="335">
        <v>10</v>
      </c>
      <c r="S71" s="335">
        <v>5</v>
      </c>
      <c r="T71" s="335">
        <v>3</v>
      </c>
      <c r="U71" s="335">
        <v>9</v>
      </c>
      <c r="V71" s="335">
        <v>14</v>
      </c>
      <c r="W71" s="335">
        <v>4</v>
      </c>
      <c r="X71" s="335">
        <v>15</v>
      </c>
      <c r="Y71" s="335">
        <v>1</v>
      </c>
      <c r="Z71" s="30">
        <v>2</v>
      </c>
      <c r="AA71" s="845">
        <f t="shared" si="38"/>
        <v>89</v>
      </c>
      <c r="AB71" s="831">
        <v>7</v>
      </c>
      <c r="AC71" s="831">
        <v>3</v>
      </c>
      <c r="AD71" s="831">
        <v>7</v>
      </c>
      <c r="AE71" s="831">
        <v>12</v>
      </c>
      <c r="AF71" s="866">
        <v>3</v>
      </c>
      <c r="AG71" s="866">
        <v>5</v>
      </c>
      <c r="AH71" s="831">
        <v>8</v>
      </c>
      <c r="AI71" s="831">
        <v>6</v>
      </c>
      <c r="AJ71" s="831">
        <v>7</v>
      </c>
      <c r="AK71" s="831">
        <v>5</v>
      </c>
      <c r="AL71" s="831">
        <v>9</v>
      </c>
      <c r="AM71" s="831">
        <v>3</v>
      </c>
      <c r="AN71" s="16">
        <f t="shared" ref="AN71:AN87" si="39">SUM(AB71:AM71)</f>
        <v>75</v>
      </c>
      <c r="AT71"/>
      <c r="AU71"/>
    </row>
    <row r="72" spans="1:48" x14ac:dyDescent="0.55000000000000004">
      <c r="A72" s="843" t="s">
        <v>115</v>
      </c>
      <c r="B72" s="335">
        <v>0</v>
      </c>
      <c r="C72" s="335">
        <v>1</v>
      </c>
      <c r="D72" s="335">
        <v>0</v>
      </c>
      <c r="E72" s="335">
        <v>3</v>
      </c>
      <c r="F72" s="335">
        <v>2</v>
      </c>
      <c r="G72" s="335">
        <v>0</v>
      </c>
      <c r="H72" s="335">
        <v>0</v>
      </c>
      <c r="I72" s="335">
        <v>1</v>
      </c>
      <c r="J72" s="335">
        <v>0</v>
      </c>
      <c r="K72" s="335">
        <v>1</v>
      </c>
      <c r="L72" s="335">
        <v>2</v>
      </c>
      <c r="M72" s="335">
        <v>4</v>
      </c>
      <c r="N72" s="865">
        <f t="shared" si="37"/>
        <v>14</v>
      </c>
      <c r="O72" s="30">
        <v>1</v>
      </c>
      <c r="P72" s="335"/>
      <c r="Q72" s="30">
        <v>0</v>
      </c>
      <c r="R72" s="335">
        <v>2</v>
      </c>
      <c r="S72" s="335">
        <v>0</v>
      </c>
      <c r="T72" s="335">
        <v>1</v>
      </c>
      <c r="U72" s="335">
        <v>0</v>
      </c>
      <c r="V72" s="335">
        <v>0</v>
      </c>
      <c r="W72" s="335">
        <v>1</v>
      </c>
      <c r="X72" s="335">
        <v>1</v>
      </c>
      <c r="Y72" s="335">
        <v>1</v>
      </c>
      <c r="Z72" s="30">
        <v>3</v>
      </c>
      <c r="AA72" s="845">
        <f t="shared" si="38"/>
        <v>10</v>
      </c>
      <c r="AB72" s="831">
        <v>1</v>
      </c>
      <c r="AC72" s="831">
        <v>3</v>
      </c>
      <c r="AD72" s="831">
        <v>0</v>
      </c>
      <c r="AE72" s="831">
        <v>3</v>
      </c>
      <c r="AF72" s="866">
        <v>23</v>
      </c>
      <c r="AG72" s="866">
        <v>14</v>
      </c>
      <c r="AH72" s="831">
        <v>2</v>
      </c>
      <c r="AI72" s="831">
        <v>2</v>
      </c>
      <c r="AJ72" s="831">
        <v>3</v>
      </c>
      <c r="AK72" s="831">
        <v>1</v>
      </c>
      <c r="AL72" s="831">
        <v>1</v>
      </c>
      <c r="AM72" s="831">
        <v>4</v>
      </c>
      <c r="AN72" s="16">
        <f t="shared" si="39"/>
        <v>57</v>
      </c>
      <c r="AT72"/>
      <c r="AU72"/>
    </row>
    <row r="73" spans="1:48" x14ac:dyDescent="0.55000000000000004">
      <c r="A73" s="843" t="s">
        <v>116</v>
      </c>
      <c r="B73" s="335">
        <v>4</v>
      </c>
      <c r="C73" s="335">
        <v>1</v>
      </c>
      <c r="D73" s="335">
        <v>6</v>
      </c>
      <c r="E73" s="335">
        <v>5</v>
      </c>
      <c r="F73" s="335">
        <v>5</v>
      </c>
      <c r="G73" s="335">
        <v>2</v>
      </c>
      <c r="H73" s="335">
        <v>3</v>
      </c>
      <c r="I73" s="335">
        <v>6</v>
      </c>
      <c r="J73" s="335">
        <v>5</v>
      </c>
      <c r="K73" s="335">
        <v>7</v>
      </c>
      <c r="L73" s="335">
        <v>7</v>
      </c>
      <c r="M73" s="335">
        <v>9</v>
      </c>
      <c r="N73" s="865">
        <f t="shared" si="37"/>
        <v>60</v>
      </c>
      <c r="O73" s="30">
        <v>8</v>
      </c>
      <c r="P73" s="335">
        <v>7</v>
      </c>
      <c r="Q73" s="30">
        <v>5</v>
      </c>
      <c r="R73" s="335">
        <v>11</v>
      </c>
      <c r="S73" s="335">
        <v>6</v>
      </c>
      <c r="T73" s="335">
        <v>13</v>
      </c>
      <c r="U73" s="335">
        <v>10</v>
      </c>
      <c r="V73" s="335">
        <v>11</v>
      </c>
      <c r="W73" s="335">
        <v>9</v>
      </c>
      <c r="X73" s="335">
        <v>5</v>
      </c>
      <c r="Y73" s="335">
        <v>5</v>
      </c>
      <c r="Z73" s="30">
        <v>5</v>
      </c>
      <c r="AA73" s="845">
        <f t="shared" si="38"/>
        <v>95</v>
      </c>
      <c r="AB73" s="831">
        <v>5</v>
      </c>
      <c r="AC73" s="831">
        <v>8</v>
      </c>
      <c r="AD73" s="831">
        <v>8</v>
      </c>
      <c r="AE73" s="831">
        <v>16</v>
      </c>
      <c r="AF73" s="866">
        <v>5</v>
      </c>
      <c r="AG73" s="866">
        <v>5</v>
      </c>
      <c r="AH73" s="831">
        <v>4</v>
      </c>
      <c r="AI73" s="831">
        <v>4</v>
      </c>
      <c r="AJ73" s="831">
        <v>4</v>
      </c>
      <c r="AK73" s="831">
        <v>5</v>
      </c>
      <c r="AL73" s="831">
        <v>5</v>
      </c>
      <c r="AM73" s="831">
        <v>2</v>
      </c>
      <c r="AN73" s="16">
        <f t="shared" si="39"/>
        <v>71</v>
      </c>
      <c r="AT73"/>
      <c r="AU73"/>
    </row>
    <row r="74" spans="1:48" x14ac:dyDescent="0.55000000000000004">
      <c r="A74" s="843" t="s">
        <v>128</v>
      </c>
      <c r="B74" s="335">
        <v>0</v>
      </c>
      <c r="C74" s="335">
        <v>0</v>
      </c>
      <c r="D74" s="335">
        <v>0</v>
      </c>
      <c r="E74" s="335">
        <v>0</v>
      </c>
      <c r="F74" s="335">
        <v>0</v>
      </c>
      <c r="G74" s="335">
        <v>0</v>
      </c>
      <c r="H74" s="335">
        <v>0</v>
      </c>
      <c r="I74" s="335">
        <v>0</v>
      </c>
      <c r="J74" s="335">
        <v>0</v>
      </c>
      <c r="K74" s="335">
        <v>0</v>
      </c>
      <c r="L74" s="335">
        <v>0</v>
      </c>
      <c r="M74" s="335">
        <v>0</v>
      </c>
      <c r="N74" s="865">
        <f t="shared" si="37"/>
        <v>0</v>
      </c>
      <c r="O74" s="30"/>
      <c r="P74" s="335"/>
      <c r="Q74" s="30">
        <v>1</v>
      </c>
      <c r="R74" s="335">
        <v>0</v>
      </c>
      <c r="S74" s="335">
        <v>0</v>
      </c>
      <c r="T74" s="335">
        <v>0</v>
      </c>
      <c r="U74" s="335">
        <v>0</v>
      </c>
      <c r="V74" s="335">
        <v>0</v>
      </c>
      <c r="W74" s="335">
        <v>0</v>
      </c>
      <c r="X74" s="335">
        <v>0</v>
      </c>
      <c r="Y74" s="335">
        <v>0</v>
      </c>
      <c r="Z74" s="30">
        <v>0</v>
      </c>
      <c r="AA74" s="845">
        <f t="shared" si="38"/>
        <v>1</v>
      </c>
      <c r="AB74" s="831">
        <v>1</v>
      </c>
      <c r="AC74" s="831">
        <v>0</v>
      </c>
      <c r="AD74" s="831">
        <v>0</v>
      </c>
      <c r="AE74" s="831">
        <v>0</v>
      </c>
      <c r="AF74" s="866">
        <v>0</v>
      </c>
      <c r="AG74" s="866">
        <v>0</v>
      </c>
      <c r="AH74" s="831">
        <v>0</v>
      </c>
      <c r="AI74" s="831">
        <v>0</v>
      </c>
      <c r="AJ74" s="831">
        <v>0</v>
      </c>
      <c r="AK74" s="831">
        <v>0</v>
      </c>
      <c r="AL74" s="831">
        <v>0</v>
      </c>
      <c r="AM74" s="831">
        <v>0</v>
      </c>
      <c r="AN74" s="16">
        <f t="shared" si="39"/>
        <v>1</v>
      </c>
      <c r="AT74"/>
      <c r="AU74"/>
    </row>
    <row r="75" spans="1:48" x14ac:dyDescent="0.55000000000000004">
      <c r="A75" s="843" t="s">
        <v>127</v>
      </c>
      <c r="B75" s="335">
        <v>0</v>
      </c>
      <c r="C75" s="335">
        <v>0</v>
      </c>
      <c r="D75" s="335">
        <v>0</v>
      </c>
      <c r="E75" s="335">
        <v>1</v>
      </c>
      <c r="F75" s="335">
        <v>1</v>
      </c>
      <c r="G75" s="335">
        <v>0</v>
      </c>
      <c r="H75" s="335">
        <v>0</v>
      </c>
      <c r="I75" s="335">
        <v>0</v>
      </c>
      <c r="J75" s="335">
        <v>0</v>
      </c>
      <c r="K75" s="335">
        <v>1</v>
      </c>
      <c r="L75" s="335">
        <v>1</v>
      </c>
      <c r="M75" s="335">
        <v>0</v>
      </c>
      <c r="N75" s="865">
        <f t="shared" si="37"/>
        <v>4</v>
      </c>
      <c r="O75" s="30">
        <v>2</v>
      </c>
      <c r="P75" s="335">
        <v>1</v>
      </c>
      <c r="Q75" s="30">
        <v>1</v>
      </c>
      <c r="R75" s="335">
        <v>1</v>
      </c>
      <c r="S75" s="335">
        <v>1</v>
      </c>
      <c r="T75" s="335">
        <v>3</v>
      </c>
      <c r="U75" s="335">
        <v>1</v>
      </c>
      <c r="V75" s="335">
        <v>1</v>
      </c>
      <c r="W75" s="335">
        <v>4</v>
      </c>
      <c r="X75" s="335">
        <v>0</v>
      </c>
      <c r="Y75" s="335">
        <v>2</v>
      </c>
      <c r="Z75" s="30">
        <v>0</v>
      </c>
      <c r="AA75" s="845">
        <f t="shared" si="38"/>
        <v>17</v>
      </c>
      <c r="AB75" s="831">
        <v>1</v>
      </c>
      <c r="AC75" s="831">
        <v>1</v>
      </c>
      <c r="AD75" s="831">
        <v>0</v>
      </c>
      <c r="AE75" s="831">
        <v>0</v>
      </c>
      <c r="AF75" s="866">
        <v>0</v>
      </c>
      <c r="AG75" s="866">
        <v>0</v>
      </c>
      <c r="AH75" s="831">
        <v>0</v>
      </c>
      <c r="AI75" s="831">
        <v>2</v>
      </c>
      <c r="AJ75" s="831">
        <v>1</v>
      </c>
      <c r="AK75" s="831">
        <v>0</v>
      </c>
      <c r="AL75" s="831">
        <v>0</v>
      </c>
      <c r="AM75" s="831">
        <v>0</v>
      </c>
      <c r="AN75" s="16">
        <f t="shared" si="39"/>
        <v>5</v>
      </c>
      <c r="AT75"/>
      <c r="AU75"/>
    </row>
    <row r="76" spans="1:48" x14ac:dyDescent="0.55000000000000004">
      <c r="A76" s="843" t="s">
        <v>133</v>
      </c>
      <c r="B76" s="335">
        <v>2</v>
      </c>
      <c r="C76" s="335">
        <v>1</v>
      </c>
      <c r="D76" s="335">
        <v>4</v>
      </c>
      <c r="E76" s="335">
        <v>0</v>
      </c>
      <c r="F76" s="335">
        <v>2</v>
      </c>
      <c r="G76" s="335">
        <v>4</v>
      </c>
      <c r="H76" s="335">
        <v>1</v>
      </c>
      <c r="I76" s="335">
        <v>1</v>
      </c>
      <c r="J76" s="335">
        <v>3</v>
      </c>
      <c r="K76" s="335">
        <v>1</v>
      </c>
      <c r="L76" s="335">
        <v>2</v>
      </c>
      <c r="M76" s="335">
        <v>2</v>
      </c>
      <c r="N76" s="865">
        <f t="shared" si="37"/>
        <v>23</v>
      </c>
      <c r="O76" s="30"/>
      <c r="P76" s="335"/>
      <c r="Q76" s="30">
        <v>2</v>
      </c>
      <c r="R76" s="335">
        <v>3</v>
      </c>
      <c r="S76" s="335">
        <v>0</v>
      </c>
      <c r="T76" s="335">
        <v>0</v>
      </c>
      <c r="U76" s="335">
        <v>1</v>
      </c>
      <c r="V76" s="335">
        <v>4</v>
      </c>
      <c r="W76" s="335">
        <v>2</v>
      </c>
      <c r="X76" s="335">
        <v>0</v>
      </c>
      <c r="Y76" s="335">
        <v>5</v>
      </c>
      <c r="Z76" s="30">
        <v>2</v>
      </c>
      <c r="AA76" s="845">
        <f t="shared" si="38"/>
        <v>19</v>
      </c>
      <c r="AB76" s="831">
        <v>1</v>
      </c>
      <c r="AC76" s="831">
        <v>1</v>
      </c>
      <c r="AD76" s="831">
        <v>6</v>
      </c>
      <c r="AE76" s="831">
        <v>3</v>
      </c>
      <c r="AF76" s="866">
        <v>0</v>
      </c>
      <c r="AG76" s="866">
        <v>0</v>
      </c>
      <c r="AH76" s="831">
        <v>4</v>
      </c>
      <c r="AI76" s="831">
        <v>6</v>
      </c>
      <c r="AJ76" s="831">
        <v>4</v>
      </c>
      <c r="AK76" s="831">
        <v>1</v>
      </c>
      <c r="AL76" s="831">
        <v>3</v>
      </c>
      <c r="AM76" s="831">
        <v>8</v>
      </c>
      <c r="AN76" s="16">
        <f t="shared" si="39"/>
        <v>37</v>
      </c>
      <c r="AT76"/>
      <c r="AU76"/>
    </row>
    <row r="77" spans="1:48" x14ac:dyDescent="0.55000000000000004">
      <c r="A77" s="843" t="s">
        <v>117</v>
      </c>
      <c r="B77" s="335">
        <v>0</v>
      </c>
      <c r="C77" s="335">
        <v>0</v>
      </c>
      <c r="D77" s="335">
        <v>0</v>
      </c>
      <c r="E77" s="335">
        <v>1</v>
      </c>
      <c r="F77" s="335">
        <v>0</v>
      </c>
      <c r="G77" s="335">
        <v>0</v>
      </c>
      <c r="H77" s="335">
        <v>0</v>
      </c>
      <c r="I77" s="335">
        <v>0</v>
      </c>
      <c r="J77" s="335">
        <v>0</v>
      </c>
      <c r="K77" s="335">
        <v>0</v>
      </c>
      <c r="L77" s="335">
        <v>0</v>
      </c>
      <c r="M77" s="335">
        <v>0</v>
      </c>
      <c r="N77" s="865">
        <f t="shared" si="37"/>
        <v>1</v>
      </c>
      <c r="O77" s="30"/>
      <c r="P77" s="335"/>
      <c r="Q77" s="30">
        <v>0</v>
      </c>
      <c r="R77" s="335">
        <v>0</v>
      </c>
      <c r="S77" s="335">
        <v>0</v>
      </c>
      <c r="T77" s="335">
        <v>0</v>
      </c>
      <c r="U77" s="335">
        <v>0</v>
      </c>
      <c r="V77" s="335">
        <v>0</v>
      </c>
      <c r="W77" s="335">
        <v>0</v>
      </c>
      <c r="X77" s="335">
        <v>0</v>
      </c>
      <c r="Y77" s="335">
        <v>0</v>
      </c>
      <c r="Z77" s="30">
        <v>0</v>
      </c>
      <c r="AA77" s="845">
        <f t="shared" si="38"/>
        <v>0</v>
      </c>
      <c r="AB77" s="831">
        <v>0</v>
      </c>
      <c r="AC77" s="831">
        <v>0</v>
      </c>
      <c r="AD77" s="831">
        <v>0</v>
      </c>
      <c r="AE77" s="831">
        <v>0</v>
      </c>
      <c r="AF77" s="866">
        <v>0</v>
      </c>
      <c r="AG77" s="866">
        <v>0</v>
      </c>
      <c r="AH77" s="831">
        <v>0</v>
      </c>
      <c r="AI77" s="831">
        <v>0</v>
      </c>
      <c r="AJ77" s="831">
        <v>0</v>
      </c>
      <c r="AK77" s="831">
        <v>0</v>
      </c>
      <c r="AL77" s="831">
        <v>0</v>
      </c>
      <c r="AM77" s="831">
        <v>0</v>
      </c>
      <c r="AN77" s="16">
        <f t="shared" si="39"/>
        <v>0</v>
      </c>
      <c r="AT77"/>
      <c r="AU77"/>
    </row>
    <row r="78" spans="1:48" x14ac:dyDescent="0.55000000000000004">
      <c r="A78" s="843" t="s">
        <v>118</v>
      </c>
      <c r="B78" s="335">
        <v>12</v>
      </c>
      <c r="C78" s="335">
        <v>5</v>
      </c>
      <c r="D78" s="335">
        <v>7</v>
      </c>
      <c r="E78" s="335">
        <v>13</v>
      </c>
      <c r="F78" s="335">
        <v>9</v>
      </c>
      <c r="G78" s="335">
        <v>11</v>
      </c>
      <c r="H78" s="335">
        <v>8</v>
      </c>
      <c r="I78" s="335">
        <v>11</v>
      </c>
      <c r="J78" s="335">
        <v>9</v>
      </c>
      <c r="K78" s="335">
        <v>8</v>
      </c>
      <c r="L78" s="335">
        <v>6</v>
      </c>
      <c r="M78" s="335">
        <v>11</v>
      </c>
      <c r="N78" s="865">
        <f t="shared" si="37"/>
        <v>110</v>
      </c>
      <c r="O78" s="30">
        <v>16</v>
      </c>
      <c r="P78" s="335">
        <v>16</v>
      </c>
      <c r="Q78" s="30">
        <v>17</v>
      </c>
      <c r="R78" s="335">
        <v>13</v>
      </c>
      <c r="S78" s="335">
        <v>10</v>
      </c>
      <c r="T78" s="335">
        <v>21</v>
      </c>
      <c r="U78" s="335">
        <v>13</v>
      </c>
      <c r="V78" s="335">
        <v>5</v>
      </c>
      <c r="W78" s="335">
        <v>13</v>
      </c>
      <c r="X78" s="335">
        <v>13</v>
      </c>
      <c r="Y78" s="335">
        <v>11</v>
      </c>
      <c r="Z78" s="30">
        <v>12</v>
      </c>
      <c r="AA78" s="845">
        <f t="shared" si="38"/>
        <v>160</v>
      </c>
      <c r="AB78" s="831">
        <v>8</v>
      </c>
      <c r="AC78" s="831">
        <v>6</v>
      </c>
      <c r="AD78" s="831">
        <v>10</v>
      </c>
      <c r="AE78" s="831">
        <v>15</v>
      </c>
      <c r="AF78" s="866">
        <v>6</v>
      </c>
      <c r="AG78" s="866">
        <v>11</v>
      </c>
      <c r="AH78" s="831">
        <v>18</v>
      </c>
      <c r="AI78" s="831">
        <v>9</v>
      </c>
      <c r="AJ78" s="831">
        <v>6</v>
      </c>
      <c r="AK78" s="831">
        <v>4</v>
      </c>
      <c r="AL78" s="831">
        <v>9</v>
      </c>
      <c r="AM78" s="831">
        <v>12</v>
      </c>
      <c r="AN78" s="16">
        <f t="shared" si="39"/>
        <v>114</v>
      </c>
      <c r="AT78"/>
      <c r="AU78"/>
    </row>
    <row r="79" spans="1:48" x14ac:dyDescent="0.55000000000000004">
      <c r="A79" s="843" t="s">
        <v>119</v>
      </c>
      <c r="B79" s="335">
        <v>0</v>
      </c>
      <c r="C79" s="335">
        <v>0</v>
      </c>
      <c r="D79" s="335">
        <v>0</v>
      </c>
      <c r="E79" s="335">
        <v>0</v>
      </c>
      <c r="F79" s="335">
        <v>0</v>
      </c>
      <c r="G79" s="335">
        <v>0</v>
      </c>
      <c r="H79" s="335">
        <v>1</v>
      </c>
      <c r="I79" s="335">
        <v>2</v>
      </c>
      <c r="J79" s="335">
        <v>1</v>
      </c>
      <c r="K79" s="335">
        <v>0</v>
      </c>
      <c r="L79" s="335">
        <v>1</v>
      </c>
      <c r="M79" s="335">
        <v>0</v>
      </c>
      <c r="N79" s="865">
        <f t="shared" si="37"/>
        <v>5</v>
      </c>
      <c r="O79" s="30">
        <v>1</v>
      </c>
      <c r="P79" s="335">
        <v>2</v>
      </c>
      <c r="Q79" s="30">
        <v>3</v>
      </c>
      <c r="R79" s="335">
        <v>2</v>
      </c>
      <c r="S79" s="335">
        <v>0</v>
      </c>
      <c r="T79" s="335">
        <v>0</v>
      </c>
      <c r="U79" s="335">
        <v>0</v>
      </c>
      <c r="V79" s="335">
        <v>0</v>
      </c>
      <c r="W79" s="335">
        <v>1</v>
      </c>
      <c r="X79" s="335">
        <v>1</v>
      </c>
      <c r="Y79" s="335">
        <v>1</v>
      </c>
      <c r="Z79" s="30">
        <v>1</v>
      </c>
      <c r="AA79" s="845">
        <f t="shared" si="38"/>
        <v>12</v>
      </c>
      <c r="AB79" s="831">
        <v>1</v>
      </c>
      <c r="AC79" s="831">
        <v>1</v>
      </c>
      <c r="AD79" s="831">
        <v>0</v>
      </c>
      <c r="AE79" s="831">
        <v>3</v>
      </c>
      <c r="AF79" s="866">
        <v>0</v>
      </c>
      <c r="AG79" s="866">
        <v>1</v>
      </c>
      <c r="AH79" s="831">
        <v>0</v>
      </c>
      <c r="AI79" s="831">
        <v>1</v>
      </c>
      <c r="AJ79" s="831">
        <v>1</v>
      </c>
      <c r="AK79" s="831">
        <v>0</v>
      </c>
      <c r="AL79" s="831">
        <v>0</v>
      </c>
      <c r="AM79" s="831">
        <v>0</v>
      </c>
      <c r="AN79" s="16">
        <f t="shared" si="39"/>
        <v>8</v>
      </c>
      <c r="AT79"/>
      <c r="AU79"/>
    </row>
    <row r="80" spans="1:48" x14ac:dyDescent="0.55000000000000004">
      <c r="A80" s="843" t="s">
        <v>93</v>
      </c>
      <c r="B80" s="335">
        <v>0</v>
      </c>
      <c r="C80" s="335">
        <v>1</v>
      </c>
      <c r="D80" s="335">
        <v>1</v>
      </c>
      <c r="E80" s="335">
        <v>1</v>
      </c>
      <c r="F80" s="335">
        <v>3</v>
      </c>
      <c r="G80" s="335">
        <v>0</v>
      </c>
      <c r="H80" s="335">
        <v>1</v>
      </c>
      <c r="I80" s="335">
        <v>2</v>
      </c>
      <c r="J80" s="335">
        <v>0</v>
      </c>
      <c r="K80" s="335">
        <v>0</v>
      </c>
      <c r="L80" s="335">
        <v>0</v>
      </c>
      <c r="M80" s="335">
        <v>1</v>
      </c>
      <c r="N80" s="865">
        <f t="shared" si="37"/>
        <v>10</v>
      </c>
      <c r="O80" s="30">
        <v>1</v>
      </c>
      <c r="P80" s="874"/>
      <c r="Q80" s="30">
        <v>0</v>
      </c>
      <c r="R80" s="335">
        <v>0</v>
      </c>
      <c r="S80" s="335">
        <v>0</v>
      </c>
      <c r="T80" s="335">
        <v>3</v>
      </c>
      <c r="U80" s="335">
        <v>0</v>
      </c>
      <c r="V80" s="335">
        <v>0</v>
      </c>
      <c r="W80" s="335">
        <v>0</v>
      </c>
      <c r="X80" s="335">
        <v>0</v>
      </c>
      <c r="Y80" s="874">
        <v>0</v>
      </c>
      <c r="Z80" s="30">
        <v>0</v>
      </c>
      <c r="AA80" s="845">
        <f t="shared" si="38"/>
        <v>4</v>
      </c>
      <c r="AB80" s="831">
        <v>0</v>
      </c>
      <c r="AC80" s="831">
        <v>0</v>
      </c>
      <c r="AD80" s="831">
        <v>1</v>
      </c>
      <c r="AE80" s="831">
        <v>0</v>
      </c>
      <c r="AF80" s="866">
        <v>1</v>
      </c>
      <c r="AG80" s="866">
        <v>0</v>
      </c>
      <c r="AH80" s="831">
        <v>0</v>
      </c>
      <c r="AI80" s="831">
        <v>0</v>
      </c>
      <c r="AJ80" s="831">
        <v>0</v>
      </c>
      <c r="AK80" s="831">
        <v>0</v>
      </c>
      <c r="AL80" s="831">
        <v>0</v>
      </c>
      <c r="AM80" s="831">
        <v>1</v>
      </c>
      <c r="AN80" s="16">
        <f t="shared" si="39"/>
        <v>3</v>
      </c>
      <c r="AT80"/>
      <c r="AU80"/>
    </row>
    <row r="81" spans="1:53" s="13" customFormat="1" x14ac:dyDescent="0.55000000000000004">
      <c r="A81" s="7" t="s">
        <v>129</v>
      </c>
      <c r="B81" s="7">
        <f>SUM(B70:B80)</f>
        <v>41</v>
      </c>
      <c r="C81" s="7">
        <f t="shared" ref="C81:M81" si="40">SUM(C70:C80)</f>
        <v>21</v>
      </c>
      <c r="D81" s="7">
        <f t="shared" si="40"/>
        <v>32</v>
      </c>
      <c r="E81" s="7">
        <f t="shared" si="40"/>
        <v>37</v>
      </c>
      <c r="F81" s="7">
        <f t="shared" si="40"/>
        <v>35</v>
      </c>
      <c r="G81" s="7">
        <f t="shared" si="40"/>
        <v>21</v>
      </c>
      <c r="H81" s="7">
        <f t="shared" si="40"/>
        <v>26</v>
      </c>
      <c r="I81" s="7">
        <f t="shared" si="40"/>
        <v>39</v>
      </c>
      <c r="J81" s="7">
        <f t="shared" si="40"/>
        <v>25</v>
      </c>
      <c r="K81" s="7">
        <f t="shared" si="40"/>
        <v>36</v>
      </c>
      <c r="L81" s="7">
        <f t="shared" si="40"/>
        <v>34</v>
      </c>
      <c r="M81" s="7">
        <f t="shared" si="40"/>
        <v>41</v>
      </c>
      <c r="N81" s="865">
        <f>SUM(N70:N80)</f>
        <v>388</v>
      </c>
      <c r="O81" s="870">
        <f t="shared" ref="O81:Z81" si="41">SUM(O70:O80)</f>
        <v>52</v>
      </c>
      <c r="P81" s="7">
        <f t="shared" si="41"/>
        <v>45</v>
      </c>
      <c r="Q81" s="870">
        <f t="shared" si="41"/>
        <v>38</v>
      </c>
      <c r="R81" s="7">
        <f t="shared" si="41"/>
        <v>53</v>
      </c>
      <c r="S81" s="7">
        <f t="shared" si="41"/>
        <v>30</v>
      </c>
      <c r="T81" s="7">
        <f t="shared" si="41"/>
        <v>52</v>
      </c>
      <c r="U81" s="7">
        <f t="shared" si="41"/>
        <v>44</v>
      </c>
      <c r="V81" s="7">
        <f t="shared" si="41"/>
        <v>42</v>
      </c>
      <c r="W81" s="7">
        <f t="shared" si="41"/>
        <v>41</v>
      </c>
      <c r="X81" s="7">
        <f t="shared" si="41"/>
        <v>45</v>
      </c>
      <c r="Y81" s="7">
        <f t="shared" si="41"/>
        <v>33</v>
      </c>
      <c r="Z81" s="870">
        <f t="shared" si="41"/>
        <v>37</v>
      </c>
      <c r="AA81" s="845">
        <f>SUM(AA70:AA80)</f>
        <v>512</v>
      </c>
      <c r="AB81" s="7">
        <f>SUM(AB70:AB80)</f>
        <v>32</v>
      </c>
      <c r="AC81" s="7">
        <f t="shared" ref="AC81:AM81" si="42">SUM(AC70:AC80)</f>
        <v>37</v>
      </c>
      <c r="AD81" s="7">
        <f t="shared" si="42"/>
        <v>40</v>
      </c>
      <c r="AE81" s="7">
        <f t="shared" si="42"/>
        <v>64</v>
      </c>
      <c r="AF81" s="7">
        <f t="shared" si="42"/>
        <v>42</v>
      </c>
      <c r="AG81" s="7">
        <f t="shared" si="42"/>
        <v>44</v>
      </c>
      <c r="AH81" s="7">
        <f t="shared" si="42"/>
        <v>49</v>
      </c>
      <c r="AI81" s="7">
        <f t="shared" si="42"/>
        <v>36</v>
      </c>
      <c r="AJ81" s="7">
        <f t="shared" si="42"/>
        <v>34</v>
      </c>
      <c r="AK81" s="7">
        <f t="shared" si="42"/>
        <v>28</v>
      </c>
      <c r="AL81" s="7">
        <f t="shared" si="42"/>
        <v>39</v>
      </c>
      <c r="AM81" s="7">
        <f t="shared" si="42"/>
        <v>45</v>
      </c>
      <c r="AN81" s="16">
        <f t="shared" si="39"/>
        <v>490</v>
      </c>
      <c r="AP81" s="875"/>
      <c r="AQ81" s="875"/>
      <c r="AR81" s="875"/>
      <c r="AS81" s="875"/>
      <c r="AT81" s="875"/>
      <c r="AU81" s="875"/>
      <c r="AV81" s="875"/>
      <c r="AW81" s="875"/>
      <c r="AX81" s="875"/>
      <c r="AY81" s="875"/>
      <c r="AZ81" s="875"/>
      <c r="BA81" s="875"/>
    </row>
    <row r="82" spans="1:53" x14ac:dyDescent="0.55000000000000004">
      <c r="A82" s="37" t="s">
        <v>124</v>
      </c>
      <c r="B82" s="876"/>
      <c r="C82" s="876"/>
      <c r="D82" s="876"/>
      <c r="E82" s="876"/>
      <c r="F82" s="876"/>
      <c r="G82" s="876"/>
      <c r="H82" s="876"/>
      <c r="I82" s="876"/>
      <c r="J82" s="876"/>
      <c r="K82" s="876"/>
      <c r="L82" s="876"/>
      <c r="M82" s="876"/>
      <c r="N82" s="748"/>
      <c r="O82" s="877"/>
      <c r="P82" s="748"/>
      <c r="Q82" s="877"/>
      <c r="R82" s="748"/>
      <c r="S82" s="748"/>
      <c r="T82" s="748"/>
      <c r="U82" s="748"/>
      <c r="V82" s="748"/>
      <c r="W82" s="748"/>
      <c r="X82" s="748"/>
      <c r="Y82" s="748"/>
      <c r="Z82" s="877"/>
      <c r="AA82" s="748"/>
      <c r="AB82" s="748"/>
      <c r="AC82" s="748"/>
      <c r="AD82" s="748"/>
      <c r="AE82" s="748"/>
      <c r="AF82" s="748"/>
      <c r="AG82" s="748"/>
      <c r="AH82" s="748"/>
      <c r="AI82" s="748"/>
      <c r="AJ82" s="748"/>
      <c r="AK82" s="748"/>
      <c r="AL82" s="748"/>
      <c r="AM82" s="748"/>
      <c r="AN82" s="29"/>
    </row>
    <row r="83" spans="1:53" x14ac:dyDescent="0.55000000000000004">
      <c r="A83" s="843" t="s">
        <v>115</v>
      </c>
      <c r="B83" s="335">
        <v>26</v>
      </c>
      <c r="C83" s="335">
        <v>16</v>
      </c>
      <c r="D83" s="335">
        <v>20</v>
      </c>
      <c r="E83" s="335">
        <v>27</v>
      </c>
      <c r="F83" s="335">
        <v>18</v>
      </c>
      <c r="G83" s="335">
        <v>18</v>
      </c>
      <c r="H83" s="335">
        <v>18</v>
      </c>
      <c r="I83" s="335">
        <v>23</v>
      </c>
      <c r="J83" s="335">
        <v>16</v>
      </c>
      <c r="K83" s="335">
        <v>22</v>
      </c>
      <c r="L83" s="335">
        <v>21</v>
      </c>
      <c r="M83" s="335">
        <v>20</v>
      </c>
      <c r="N83" s="865">
        <f t="shared" ref="N83:N86" si="43">SUM(B83:M83)</f>
        <v>245</v>
      </c>
      <c r="O83" s="30">
        <v>26</v>
      </c>
      <c r="P83" s="335">
        <v>28</v>
      </c>
      <c r="Q83" s="30">
        <v>25</v>
      </c>
      <c r="R83" s="335">
        <v>31</v>
      </c>
      <c r="S83" s="335">
        <v>18</v>
      </c>
      <c r="T83" s="335">
        <v>36</v>
      </c>
      <c r="U83" s="335">
        <v>24</v>
      </c>
      <c r="V83" s="335">
        <v>16</v>
      </c>
      <c r="W83" s="335">
        <v>23</v>
      </c>
      <c r="X83" s="335">
        <v>32</v>
      </c>
      <c r="Y83" s="335">
        <v>18</v>
      </c>
      <c r="Z83" s="30">
        <v>21</v>
      </c>
      <c r="AA83" s="845">
        <f t="shared" si="38"/>
        <v>298</v>
      </c>
      <c r="AB83" s="335">
        <v>15</v>
      </c>
      <c r="AC83" s="335">
        <v>15</v>
      </c>
      <c r="AD83" s="335">
        <v>19</v>
      </c>
      <c r="AE83" s="335">
        <v>32</v>
      </c>
      <c r="AF83" s="335">
        <v>30</v>
      </c>
      <c r="AG83" s="335">
        <v>25</v>
      </c>
      <c r="AH83" s="335">
        <v>30</v>
      </c>
      <c r="AI83" s="335">
        <v>20</v>
      </c>
      <c r="AJ83" s="335">
        <v>14</v>
      </c>
      <c r="AK83" s="335">
        <v>13</v>
      </c>
      <c r="AL83" s="335">
        <v>20</v>
      </c>
      <c r="AM83" s="335">
        <v>26</v>
      </c>
      <c r="AN83" s="16">
        <f>SUM(AB83:AM83)</f>
        <v>259</v>
      </c>
    </row>
    <row r="84" spans="1:53" x14ac:dyDescent="0.55000000000000004">
      <c r="A84" s="843" t="s">
        <v>122</v>
      </c>
      <c r="B84" s="335">
        <v>13</v>
      </c>
      <c r="C84" s="335">
        <v>3</v>
      </c>
      <c r="D84" s="335">
        <v>12</v>
      </c>
      <c r="E84" s="335">
        <v>10</v>
      </c>
      <c r="F84" s="335">
        <v>17</v>
      </c>
      <c r="G84" s="335">
        <v>3</v>
      </c>
      <c r="H84" s="335">
        <v>8</v>
      </c>
      <c r="I84" s="335">
        <v>16</v>
      </c>
      <c r="J84" s="335">
        <v>9</v>
      </c>
      <c r="K84" s="335">
        <v>14</v>
      </c>
      <c r="L84" s="335">
        <v>13</v>
      </c>
      <c r="M84" s="335">
        <v>10</v>
      </c>
      <c r="N84" s="865">
        <f t="shared" si="43"/>
        <v>128</v>
      </c>
      <c r="O84" s="30">
        <v>26</v>
      </c>
      <c r="P84" s="335">
        <v>17</v>
      </c>
      <c r="Q84" s="30">
        <v>8</v>
      </c>
      <c r="R84" s="335">
        <v>20</v>
      </c>
      <c r="S84" s="335">
        <v>11</v>
      </c>
      <c r="T84" s="335">
        <v>12</v>
      </c>
      <c r="U84" s="335">
        <v>19</v>
      </c>
      <c r="V84" s="335">
        <v>20</v>
      </c>
      <c r="W84" s="335">
        <v>13</v>
      </c>
      <c r="X84" s="335">
        <v>13</v>
      </c>
      <c r="Y84" s="335">
        <v>9</v>
      </c>
      <c r="Z84" s="30">
        <v>14</v>
      </c>
      <c r="AA84" s="845">
        <f t="shared" si="38"/>
        <v>182</v>
      </c>
      <c r="AB84" s="335">
        <v>17</v>
      </c>
      <c r="AC84" s="335">
        <v>18</v>
      </c>
      <c r="AD84" s="335">
        <v>14</v>
      </c>
      <c r="AE84" s="335">
        <v>31</v>
      </c>
      <c r="AF84" s="335">
        <v>12</v>
      </c>
      <c r="AG84" s="335">
        <v>18</v>
      </c>
      <c r="AH84" s="335">
        <v>19</v>
      </c>
      <c r="AI84" s="335">
        <v>14</v>
      </c>
      <c r="AJ84" s="335">
        <v>20</v>
      </c>
      <c r="AK84" s="335">
        <v>15</v>
      </c>
      <c r="AL84" s="335">
        <v>19</v>
      </c>
      <c r="AM84" s="335">
        <v>18</v>
      </c>
      <c r="AN84" s="16">
        <f t="shared" ref="AN84:AN86" si="44">SUM(AB84:AM84)</f>
        <v>215</v>
      </c>
    </row>
    <row r="85" spans="1:53" x14ac:dyDescent="0.55000000000000004">
      <c r="A85" s="843" t="s">
        <v>123</v>
      </c>
      <c r="B85" s="335">
        <v>0</v>
      </c>
      <c r="C85" s="335">
        <v>2</v>
      </c>
      <c r="D85" s="335">
        <v>0</v>
      </c>
      <c r="E85" s="335">
        <v>0</v>
      </c>
      <c r="F85" s="335">
        <v>0</v>
      </c>
      <c r="G85" s="335">
        <v>0</v>
      </c>
      <c r="H85" s="335">
        <v>0</v>
      </c>
      <c r="I85" s="335">
        <v>0</v>
      </c>
      <c r="J85" s="335">
        <v>0</v>
      </c>
      <c r="K85" s="335">
        <v>0</v>
      </c>
      <c r="L85" s="335">
        <v>0</v>
      </c>
      <c r="M85" s="335">
        <v>0</v>
      </c>
      <c r="N85" s="865">
        <f t="shared" si="43"/>
        <v>2</v>
      </c>
      <c r="O85" s="30"/>
      <c r="P85" s="335"/>
      <c r="Q85" s="30"/>
      <c r="R85" s="335"/>
      <c r="S85" s="335">
        <v>1</v>
      </c>
      <c r="T85" s="335">
        <v>3</v>
      </c>
      <c r="U85" s="335">
        <v>1</v>
      </c>
      <c r="V85" s="335"/>
      <c r="W85" s="335">
        <v>1</v>
      </c>
      <c r="X85" s="335"/>
      <c r="Y85" s="335">
        <v>3</v>
      </c>
      <c r="Z85" s="30">
        <v>1</v>
      </c>
      <c r="AA85" s="845">
        <f t="shared" si="38"/>
        <v>10</v>
      </c>
      <c r="AB85" s="335">
        <v>0</v>
      </c>
      <c r="AC85" s="335">
        <v>3</v>
      </c>
      <c r="AD85" s="335">
        <v>2</v>
      </c>
      <c r="AE85" s="335">
        <v>0</v>
      </c>
      <c r="AF85" s="335">
        <v>0</v>
      </c>
      <c r="AG85" s="335">
        <v>0</v>
      </c>
      <c r="AH85" s="335">
        <v>0</v>
      </c>
      <c r="AI85" s="335">
        <v>0</v>
      </c>
      <c r="AJ85" s="335">
        <v>0</v>
      </c>
      <c r="AK85" s="335">
        <v>0</v>
      </c>
      <c r="AL85" s="335">
        <v>0</v>
      </c>
      <c r="AM85" s="335">
        <v>1</v>
      </c>
      <c r="AN85" s="16">
        <f t="shared" si="44"/>
        <v>6</v>
      </c>
    </row>
    <row r="86" spans="1:53" x14ac:dyDescent="0.55000000000000004">
      <c r="A86" s="843" t="s">
        <v>93</v>
      </c>
      <c r="B86" s="335">
        <v>2</v>
      </c>
      <c r="C86" s="335">
        <v>0</v>
      </c>
      <c r="D86" s="335">
        <v>0</v>
      </c>
      <c r="E86" s="335">
        <v>0</v>
      </c>
      <c r="F86" s="335">
        <v>0</v>
      </c>
      <c r="G86" s="335">
        <v>0</v>
      </c>
      <c r="H86" s="335">
        <v>0</v>
      </c>
      <c r="I86" s="335">
        <v>0</v>
      </c>
      <c r="J86" s="335">
        <v>0</v>
      </c>
      <c r="K86" s="335">
        <v>0</v>
      </c>
      <c r="L86" s="335">
        <v>0</v>
      </c>
      <c r="M86" s="335">
        <v>11</v>
      </c>
      <c r="N86" s="865">
        <f t="shared" si="43"/>
        <v>13</v>
      </c>
      <c r="O86" s="30"/>
      <c r="P86" s="335"/>
      <c r="Q86" s="30">
        <v>5</v>
      </c>
      <c r="R86" s="335">
        <v>2</v>
      </c>
      <c r="S86" s="335"/>
      <c r="T86" s="335">
        <v>1</v>
      </c>
      <c r="U86" s="335"/>
      <c r="V86" s="335">
        <v>6</v>
      </c>
      <c r="W86" s="335">
        <v>4</v>
      </c>
      <c r="X86" s="335"/>
      <c r="Y86" s="335">
        <v>3</v>
      </c>
      <c r="Z86" s="30">
        <v>1</v>
      </c>
      <c r="AA86" s="845">
        <f t="shared" si="38"/>
        <v>22</v>
      </c>
      <c r="AB86" s="335">
        <v>0</v>
      </c>
      <c r="AC86" s="335">
        <v>1</v>
      </c>
      <c r="AD86" s="335">
        <v>5</v>
      </c>
      <c r="AE86" s="335">
        <v>1</v>
      </c>
      <c r="AF86" s="335">
        <v>0</v>
      </c>
      <c r="AG86" s="335">
        <v>1</v>
      </c>
      <c r="AH86" s="335">
        <v>0</v>
      </c>
      <c r="AI86" s="335">
        <v>2</v>
      </c>
      <c r="AJ86" s="335">
        <v>0</v>
      </c>
      <c r="AK86" s="335">
        <v>0</v>
      </c>
      <c r="AL86" s="335">
        <v>0</v>
      </c>
      <c r="AM86" s="335">
        <v>0</v>
      </c>
      <c r="AN86" s="16">
        <f t="shared" si="44"/>
        <v>10</v>
      </c>
    </row>
    <row r="87" spans="1:53" s="13" customFormat="1" x14ac:dyDescent="0.55000000000000004">
      <c r="A87" s="7" t="s">
        <v>129</v>
      </c>
      <c r="B87" s="7">
        <f>SUM(B83:B86)</f>
        <v>41</v>
      </c>
      <c r="C87" s="7">
        <f t="shared" ref="C87:M87" si="45">SUM(C83:C86)</f>
        <v>21</v>
      </c>
      <c r="D87" s="7">
        <f t="shared" si="45"/>
        <v>32</v>
      </c>
      <c r="E87" s="7">
        <f t="shared" si="45"/>
        <v>37</v>
      </c>
      <c r="F87" s="7">
        <f t="shared" si="45"/>
        <v>35</v>
      </c>
      <c r="G87" s="7">
        <f t="shared" si="45"/>
        <v>21</v>
      </c>
      <c r="H87" s="7">
        <f t="shared" si="45"/>
        <v>26</v>
      </c>
      <c r="I87" s="7">
        <f t="shared" si="45"/>
        <v>39</v>
      </c>
      <c r="J87" s="7">
        <f t="shared" si="45"/>
        <v>25</v>
      </c>
      <c r="K87" s="7">
        <f t="shared" si="45"/>
        <v>36</v>
      </c>
      <c r="L87" s="7">
        <f t="shared" si="45"/>
        <v>34</v>
      </c>
      <c r="M87" s="7">
        <f t="shared" si="45"/>
        <v>41</v>
      </c>
      <c r="N87" s="865">
        <f>SUM(N83:N86)</f>
        <v>388</v>
      </c>
      <c r="O87" s="870">
        <f t="shared" ref="O87:Z87" si="46">SUM(O83:O86)</f>
        <v>52</v>
      </c>
      <c r="P87" s="7">
        <f t="shared" si="46"/>
        <v>45</v>
      </c>
      <c r="Q87" s="870">
        <f t="shared" si="46"/>
        <v>38</v>
      </c>
      <c r="R87" s="7">
        <f t="shared" si="46"/>
        <v>53</v>
      </c>
      <c r="S87" s="7">
        <f t="shared" si="46"/>
        <v>30</v>
      </c>
      <c r="T87" s="7">
        <f t="shared" si="46"/>
        <v>52</v>
      </c>
      <c r="U87" s="7">
        <f t="shared" si="46"/>
        <v>44</v>
      </c>
      <c r="V87" s="7">
        <f t="shared" si="46"/>
        <v>42</v>
      </c>
      <c r="W87" s="7">
        <f t="shared" si="46"/>
        <v>41</v>
      </c>
      <c r="X87" s="7">
        <f t="shared" si="46"/>
        <v>45</v>
      </c>
      <c r="Y87" s="7">
        <f t="shared" si="46"/>
        <v>33</v>
      </c>
      <c r="Z87" s="870">
        <f t="shared" si="46"/>
        <v>37</v>
      </c>
      <c r="AA87" s="845">
        <f>SUM(AA83:AA86)</f>
        <v>512</v>
      </c>
      <c r="AB87" s="7">
        <f>SUM(AB83:AB86)</f>
        <v>32</v>
      </c>
      <c r="AC87" s="7">
        <f t="shared" ref="AC87:AM87" si="47">SUM(AC83:AC86)</f>
        <v>37</v>
      </c>
      <c r="AD87" s="7">
        <f t="shared" si="47"/>
        <v>40</v>
      </c>
      <c r="AE87" s="7">
        <f t="shared" si="47"/>
        <v>64</v>
      </c>
      <c r="AF87" s="7">
        <f t="shared" si="47"/>
        <v>42</v>
      </c>
      <c r="AG87" s="7">
        <f t="shared" si="47"/>
        <v>44</v>
      </c>
      <c r="AH87" s="7">
        <f t="shared" si="47"/>
        <v>49</v>
      </c>
      <c r="AI87" s="7">
        <f t="shared" si="47"/>
        <v>36</v>
      </c>
      <c r="AJ87" s="7">
        <f t="shared" si="47"/>
        <v>34</v>
      </c>
      <c r="AK87" s="7">
        <f t="shared" si="47"/>
        <v>28</v>
      </c>
      <c r="AL87" s="7">
        <f t="shared" si="47"/>
        <v>39</v>
      </c>
      <c r="AM87" s="7">
        <f t="shared" si="47"/>
        <v>45</v>
      </c>
      <c r="AN87" s="16">
        <f t="shared" si="39"/>
        <v>490</v>
      </c>
    </row>
    <row r="88" spans="1:53" ht="29.25" customHeight="1" x14ac:dyDescent="0.55000000000000004">
      <c r="A88" s="35" t="s">
        <v>112</v>
      </c>
      <c r="B88" s="746"/>
      <c r="C88" s="746"/>
      <c r="D88" s="746"/>
      <c r="E88" s="746"/>
      <c r="F88" s="746"/>
      <c r="G88" s="746"/>
      <c r="H88" s="746"/>
      <c r="I88" s="746"/>
      <c r="J88" s="746"/>
      <c r="K88" s="746"/>
      <c r="L88" s="746"/>
      <c r="M88" s="746"/>
      <c r="N88" s="748"/>
      <c r="O88" s="872"/>
      <c r="P88" s="747"/>
      <c r="Q88" s="872"/>
      <c r="R88" s="747"/>
      <c r="S88" s="747"/>
      <c r="T88" s="747"/>
      <c r="U88" s="747"/>
      <c r="V88" s="747"/>
      <c r="W88" s="747"/>
      <c r="X88" s="747"/>
      <c r="Y88" s="747"/>
      <c r="Z88" s="872"/>
      <c r="AA88" s="747"/>
      <c r="AB88" s="747"/>
      <c r="AC88" s="747"/>
      <c r="AD88" s="747"/>
      <c r="AE88" s="747"/>
      <c r="AF88" s="747"/>
      <c r="AG88" s="747"/>
      <c r="AH88" s="747"/>
      <c r="AI88" s="747"/>
      <c r="AJ88" s="747"/>
      <c r="AK88" s="747"/>
      <c r="AL88" s="747"/>
      <c r="AM88" s="747"/>
      <c r="AN88" s="29" t="s">
        <v>134</v>
      </c>
    </row>
    <row r="89" spans="1:53" x14ac:dyDescent="0.55000000000000004">
      <c r="A89" s="8" t="s">
        <v>0</v>
      </c>
      <c r="B89" s="12">
        <v>1</v>
      </c>
      <c r="C89" s="12">
        <v>0</v>
      </c>
      <c r="D89" s="12">
        <v>1</v>
      </c>
      <c r="E89" s="12">
        <v>0</v>
      </c>
      <c r="F89" s="12">
        <v>1</v>
      </c>
      <c r="G89" s="12">
        <v>2</v>
      </c>
      <c r="H89" s="12">
        <v>3</v>
      </c>
      <c r="I89" s="12">
        <v>0</v>
      </c>
      <c r="J89" s="12">
        <v>4</v>
      </c>
      <c r="K89" s="12">
        <v>1</v>
      </c>
      <c r="L89" s="12">
        <v>2</v>
      </c>
      <c r="M89" s="12">
        <v>0</v>
      </c>
      <c r="N89" s="865">
        <f t="shared" ref="N89:N152" si="48">SUM(B89:M89)</f>
        <v>15</v>
      </c>
      <c r="O89" s="30">
        <v>5</v>
      </c>
      <c r="P89" s="12">
        <v>0</v>
      </c>
      <c r="Q89" s="30">
        <v>1</v>
      </c>
      <c r="R89" s="12">
        <v>3</v>
      </c>
      <c r="S89" s="12">
        <v>2</v>
      </c>
      <c r="T89" s="12">
        <v>6</v>
      </c>
      <c r="U89" s="12">
        <v>0</v>
      </c>
      <c r="V89" s="12">
        <v>1</v>
      </c>
      <c r="W89" s="12">
        <v>4</v>
      </c>
      <c r="X89" s="12">
        <v>0</v>
      </c>
      <c r="Y89" s="12">
        <v>0</v>
      </c>
      <c r="Z89" s="30">
        <v>0</v>
      </c>
      <c r="AA89" s="845">
        <f t="shared" ref="AA89:AA152" si="49">SUM(O89:Z89)</f>
        <v>22</v>
      </c>
      <c r="AB89" s="878">
        <v>0</v>
      </c>
      <c r="AC89" s="878">
        <v>0</v>
      </c>
      <c r="AD89" s="878">
        <v>2</v>
      </c>
      <c r="AE89" s="878">
        <v>1</v>
      </c>
      <c r="AF89" s="878">
        <v>5</v>
      </c>
      <c r="AG89" s="878">
        <v>3</v>
      </c>
      <c r="AH89" s="878">
        <v>2</v>
      </c>
      <c r="AI89" s="878">
        <v>2</v>
      </c>
      <c r="AJ89" s="878">
        <v>0</v>
      </c>
      <c r="AK89" s="878">
        <v>1</v>
      </c>
      <c r="AL89" s="878">
        <v>0</v>
      </c>
      <c r="AM89" s="878">
        <v>2</v>
      </c>
      <c r="AN89" s="830">
        <f t="shared" ref="AN89:AN152" si="50">SUM(AB89:AM89)</f>
        <v>18</v>
      </c>
    </row>
    <row r="90" spans="1:53" x14ac:dyDescent="0.55000000000000004">
      <c r="A90" s="8" t="s">
        <v>1</v>
      </c>
      <c r="B90" s="12">
        <v>0</v>
      </c>
      <c r="C90" s="12">
        <v>0</v>
      </c>
      <c r="D90" s="12">
        <v>0</v>
      </c>
      <c r="E90" s="12">
        <v>1</v>
      </c>
      <c r="F90" s="12">
        <v>0</v>
      </c>
      <c r="G90" s="12">
        <v>0</v>
      </c>
      <c r="H90" s="12">
        <v>0</v>
      </c>
      <c r="I90" s="12">
        <v>0</v>
      </c>
      <c r="J90" s="12">
        <v>0</v>
      </c>
      <c r="K90" s="12">
        <v>0</v>
      </c>
      <c r="L90" s="12">
        <v>0</v>
      </c>
      <c r="M90" s="12">
        <v>0</v>
      </c>
      <c r="N90" s="865">
        <f t="shared" si="48"/>
        <v>1</v>
      </c>
      <c r="O90" s="30">
        <v>0</v>
      </c>
      <c r="P90" s="12">
        <v>0</v>
      </c>
      <c r="Q90" s="30">
        <v>0</v>
      </c>
      <c r="R90" s="12">
        <v>0</v>
      </c>
      <c r="S90" s="12">
        <v>0</v>
      </c>
      <c r="T90" s="12">
        <v>1</v>
      </c>
      <c r="U90" s="12">
        <v>0</v>
      </c>
      <c r="V90" s="12">
        <v>1</v>
      </c>
      <c r="W90" s="12">
        <v>0</v>
      </c>
      <c r="X90" s="12">
        <v>1</v>
      </c>
      <c r="Y90" s="12">
        <v>3</v>
      </c>
      <c r="Z90" s="30">
        <v>0</v>
      </c>
      <c r="AA90" s="845">
        <f t="shared" si="49"/>
        <v>6</v>
      </c>
      <c r="AB90" s="878">
        <v>1</v>
      </c>
      <c r="AC90" s="878">
        <v>0</v>
      </c>
      <c r="AD90" s="878">
        <v>0</v>
      </c>
      <c r="AE90" s="878">
        <v>3</v>
      </c>
      <c r="AF90" s="878">
        <v>0</v>
      </c>
      <c r="AG90" s="878">
        <v>0</v>
      </c>
      <c r="AH90" s="878">
        <v>0</v>
      </c>
      <c r="AI90" s="878">
        <v>0</v>
      </c>
      <c r="AJ90" s="878">
        <v>0</v>
      </c>
      <c r="AK90" s="878">
        <v>1</v>
      </c>
      <c r="AL90" s="878">
        <v>0</v>
      </c>
      <c r="AM90" s="878">
        <v>1</v>
      </c>
      <c r="AN90" s="830">
        <f t="shared" si="50"/>
        <v>6</v>
      </c>
    </row>
    <row r="91" spans="1:53" x14ac:dyDescent="0.55000000000000004">
      <c r="A91" s="8" t="s">
        <v>2</v>
      </c>
      <c r="B91" s="12">
        <v>1</v>
      </c>
      <c r="C91" s="12">
        <v>0</v>
      </c>
      <c r="D91" s="12">
        <v>0</v>
      </c>
      <c r="E91" s="12">
        <v>0</v>
      </c>
      <c r="F91" s="12">
        <v>0</v>
      </c>
      <c r="G91" s="12">
        <v>0</v>
      </c>
      <c r="H91" s="12">
        <v>0</v>
      </c>
      <c r="I91" s="12">
        <v>1</v>
      </c>
      <c r="J91" s="12">
        <v>0</v>
      </c>
      <c r="K91" s="12">
        <v>2</v>
      </c>
      <c r="L91" s="12">
        <v>0</v>
      </c>
      <c r="M91" s="12">
        <v>0</v>
      </c>
      <c r="N91" s="865">
        <f t="shared" si="48"/>
        <v>4</v>
      </c>
      <c r="O91" s="30">
        <v>2</v>
      </c>
      <c r="P91" s="12">
        <v>0</v>
      </c>
      <c r="Q91" s="30">
        <v>0</v>
      </c>
      <c r="R91" s="12">
        <v>2</v>
      </c>
      <c r="S91" s="12">
        <v>0</v>
      </c>
      <c r="T91" s="12">
        <v>0</v>
      </c>
      <c r="U91" s="12">
        <v>1</v>
      </c>
      <c r="V91" s="12">
        <v>0</v>
      </c>
      <c r="W91" s="12">
        <v>0</v>
      </c>
      <c r="X91" s="12">
        <v>0</v>
      </c>
      <c r="Y91" s="12">
        <v>0</v>
      </c>
      <c r="Z91" s="30">
        <v>0</v>
      </c>
      <c r="AA91" s="845">
        <f t="shared" si="49"/>
        <v>5</v>
      </c>
      <c r="AB91" s="878">
        <v>0</v>
      </c>
      <c r="AC91" s="878">
        <v>0</v>
      </c>
      <c r="AD91" s="878">
        <v>0</v>
      </c>
      <c r="AE91" s="878">
        <v>0</v>
      </c>
      <c r="AF91" s="878">
        <v>1</v>
      </c>
      <c r="AG91" s="878">
        <v>0</v>
      </c>
      <c r="AH91" s="878">
        <v>1</v>
      </c>
      <c r="AI91" s="878">
        <v>0</v>
      </c>
      <c r="AJ91" s="878">
        <v>2</v>
      </c>
      <c r="AK91" s="878">
        <v>1</v>
      </c>
      <c r="AL91" s="878">
        <v>1</v>
      </c>
      <c r="AM91" s="878">
        <v>0</v>
      </c>
      <c r="AN91" s="830">
        <f t="shared" si="50"/>
        <v>6</v>
      </c>
    </row>
    <row r="92" spans="1:53" x14ac:dyDescent="0.55000000000000004">
      <c r="A92" s="8" t="s">
        <v>3</v>
      </c>
      <c r="B92" s="12">
        <v>0</v>
      </c>
      <c r="C92" s="12">
        <v>0</v>
      </c>
      <c r="D92" s="12">
        <v>0</v>
      </c>
      <c r="E92" s="12">
        <v>1</v>
      </c>
      <c r="F92" s="12">
        <v>0</v>
      </c>
      <c r="G92" s="12">
        <v>0</v>
      </c>
      <c r="H92" s="12">
        <v>0</v>
      </c>
      <c r="I92" s="12">
        <v>0</v>
      </c>
      <c r="J92" s="12">
        <v>0</v>
      </c>
      <c r="K92" s="12">
        <v>0</v>
      </c>
      <c r="L92" s="12">
        <v>0</v>
      </c>
      <c r="M92" s="12">
        <v>0</v>
      </c>
      <c r="N92" s="865">
        <f t="shared" si="48"/>
        <v>1</v>
      </c>
      <c r="O92" s="30">
        <v>1</v>
      </c>
      <c r="P92" s="12">
        <v>0</v>
      </c>
      <c r="Q92" s="30">
        <v>1</v>
      </c>
      <c r="R92" s="12">
        <v>0</v>
      </c>
      <c r="S92" s="12">
        <v>0</v>
      </c>
      <c r="T92" s="12">
        <v>0</v>
      </c>
      <c r="U92" s="12">
        <v>0</v>
      </c>
      <c r="V92" s="12">
        <v>0</v>
      </c>
      <c r="W92" s="12">
        <v>0</v>
      </c>
      <c r="X92" s="12">
        <v>0</v>
      </c>
      <c r="Y92" s="12">
        <v>0</v>
      </c>
      <c r="Z92" s="30">
        <v>0</v>
      </c>
      <c r="AA92" s="845">
        <f t="shared" si="49"/>
        <v>2</v>
      </c>
      <c r="AB92" s="878">
        <v>0</v>
      </c>
      <c r="AC92" s="878">
        <v>1</v>
      </c>
      <c r="AD92" s="878">
        <v>0</v>
      </c>
      <c r="AE92" s="878">
        <v>1</v>
      </c>
      <c r="AF92" s="878">
        <v>0</v>
      </c>
      <c r="AG92" s="878">
        <v>0</v>
      </c>
      <c r="AH92" s="878">
        <v>0</v>
      </c>
      <c r="AI92" s="878">
        <v>1</v>
      </c>
      <c r="AJ92" s="878">
        <v>0</v>
      </c>
      <c r="AK92" s="878">
        <v>0</v>
      </c>
      <c r="AL92" s="878">
        <v>1</v>
      </c>
      <c r="AM92" s="878">
        <v>0</v>
      </c>
      <c r="AN92" s="830">
        <f t="shared" si="50"/>
        <v>4</v>
      </c>
    </row>
    <row r="93" spans="1:53" x14ac:dyDescent="0.55000000000000004">
      <c r="A93" s="8" t="s">
        <v>4</v>
      </c>
      <c r="B93" s="12">
        <v>4</v>
      </c>
      <c r="C93" s="12">
        <v>0</v>
      </c>
      <c r="D93" s="12">
        <v>1</v>
      </c>
      <c r="E93" s="12">
        <v>2</v>
      </c>
      <c r="F93" s="12">
        <v>0</v>
      </c>
      <c r="G93" s="12">
        <v>0</v>
      </c>
      <c r="H93" s="12">
        <v>2</v>
      </c>
      <c r="I93" s="12">
        <v>1</v>
      </c>
      <c r="J93" s="12">
        <v>1</v>
      </c>
      <c r="K93" s="12">
        <v>1</v>
      </c>
      <c r="L93" s="12">
        <v>0</v>
      </c>
      <c r="M93" s="12">
        <v>0</v>
      </c>
      <c r="N93" s="865">
        <f t="shared" si="48"/>
        <v>12</v>
      </c>
      <c r="O93" s="30">
        <v>1</v>
      </c>
      <c r="P93" s="12">
        <v>4</v>
      </c>
      <c r="Q93" s="30">
        <v>0</v>
      </c>
      <c r="R93" s="12">
        <v>0</v>
      </c>
      <c r="S93" s="12">
        <v>0</v>
      </c>
      <c r="T93" s="12">
        <v>1</v>
      </c>
      <c r="U93" s="12">
        <v>1</v>
      </c>
      <c r="V93" s="12">
        <v>0</v>
      </c>
      <c r="W93" s="12">
        <v>0</v>
      </c>
      <c r="X93" s="12">
        <v>1</v>
      </c>
      <c r="Y93" s="12">
        <v>0</v>
      </c>
      <c r="Z93" s="30">
        <v>1</v>
      </c>
      <c r="AA93" s="845">
        <f t="shared" si="49"/>
        <v>9</v>
      </c>
      <c r="AB93" s="878">
        <v>1</v>
      </c>
      <c r="AC93" s="878">
        <v>1</v>
      </c>
      <c r="AD93" s="878">
        <v>1</v>
      </c>
      <c r="AE93" s="878">
        <v>3</v>
      </c>
      <c r="AF93" s="878">
        <v>0</v>
      </c>
      <c r="AG93" s="878">
        <v>3</v>
      </c>
      <c r="AH93" s="878">
        <v>3</v>
      </c>
      <c r="AI93" s="878">
        <v>0</v>
      </c>
      <c r="AJ93" s="878">
        <v>1</v>
      </c>
      <c r="AK93" s="878">
        <v>0</v>
      </c>
      <c r="AL93" s="878">
        <v>1</v>
      </c>
      <c r="AM93" s="878">
        <v>1</v>
      </c>
      <c r="AN93" s="830">
        <f t="shared" si="50"/>
        <v>15</v>
      </c>
    </row>
    <row r="94" spans="1:53" x14ac:dyDescent="0.55000000000000004">
      <c r="A94" s="8" t="s">
        <v>5</v>
      </c>
      <c r="B94" s="12">
        <v>1</v>
      </c>
      <c r="C94" s="12">
        <v>0</v>
      </c>
      <c r="D94" s="12">
        <v>1</v>
      </c>
      <c r="E94" s="12">
        <v>0</v>
      </c>
      <c r="F94" s="12">
        <v>0</v>
      </c>
      <c r="G94" s="12">
        <v>0</v>
      </c>
      <c r="H94" s="12">
        <v>2</v>
      </c>
      <c r="I94" s="12">
        <v>0</v>
      </c>
      <c r="J94" s="12">
        <v>0</v>
      </c>
      <c r="K94" s="12">
        <v>0</v>
      </c>
      <c r="L94" s="12">
        <v>0</v>
      </c>
      <c r="M94" s="12">
        <v>1</v>
      </c>
      <c r="N94" s="865">
        <f t="shared" si="48"/>
        <v>5</v>
      </c>
      <c r="O94" s="30">
        <v>2</v>
      </c>
      <c r="P94" s="12">
        <v>3</v>
      </c>
      <c r="Q94" s="30">
        <v>1</v>
      </c>
      <c r="R94" s="12">
        <v>1</v>
      </c>
      <c r="S94" s="12">
        <v>0</v>
      </c>
      <c r="T94" s="12">
        <v>0</v>
      </c>
      <c r="U94" s="12">
        <v>0</v>
      </c>
      <c r="V94" s="12">
        <v>1</v>
      </c>
      <c r="W94" s="12">
        <v>1</v>
      </c>
      <c r="X94" s="12">
        <v>2</v>
      </c>
      <c r="Y94" s="12">
        <v>1</v>
      </c>
      <c r="Z94" s="30">
        <v>0</v>
      </c>
      <c r="AA94" s="845">
        <f t="shared" si="49"/>
        <v>12</v>
      </c>
      <c r="AB94" s="878">
        <v>0</v>
      </c>
      <c r="AC94" s="878">
        <v>0</v>
      </c>
      <c r="AD94" s="878">
        <v>0</v>
      </c>
      <c r="AE94" s="878">
        <v>0</v>
      </c>
      <c r="AF94" s="878">
        <v>2</v>
      </c>
      <c r="AG94" s="878">
        <v>0</v>
      </c>
      <c r="AH94" s="878">
        <v>0</v>
      </c>
      <c r="AI94" s="878">
        <v>0</v>
      </c>
      <c r="AJ94" s="878">
        <v>0</v>
      </c>
      <c r="AK94" s="878">
        <v>0</v>
      </c>
      <c r="AL94" s="878">
        <v>2</v>
      </c>
      <c r="AM94" s="878">
        <v>1</v>
      </c>
      <c r="AN94" s="830">
        <f t="shared" si="50"/>
        <v>5</v>
      </c>
    </row>
    <row r="95" spans="1:53" x14ac:dyDescent="0.55000000000000004">
      <c r="A95" s="8" t="s">
        <v>6</v>
      </c>
      <c r="B95" s="12">
        <v>0</v>
      </c>
      <c r="C95" s="12">
        <v>0</v>
      </c>
      <c r="D95" s="12">
        <v>0</v>
      </c>
      <c r="E95" s="12">
        <v>0</v>
      </c>
      <c r="F95" s="12">
        <v>0</v>
      </c>
      <c r="G95" s="12">
        <v>0</v>
      </c>
      <c r="H95" s="12">
        <v>0</v>
      </c>
      <c r="I95" s="12">
        <v>0</v>
      </c>
      <c r="J95" s="12">
        <v>0</v>
      </c>
      <c r="K95" s="12">
        <v>0</v>
      </c>
      <c r="L95" s="12">
        <v>3</v>
      </c>
      <c r="M95" s="12">
        <v>1</v>
      </c>
      <c r="N95" s="865">
        <f t="shared" si="48"/>
        <v>4</v>
      </c>
      <c r="O95" s="30">
        <v>0</v>
      </c>
      <c r="P95" s="12">
        <v>0</v>
      </c>
      <c r="Q95" s="30">
        <v>1</v>
      </c>
      <c r="R95" s="12">
        <v>0</v>
      </c>
      <c r="S95" s="12">
        <v>0</v>
      </c>
      <c r="T95" s="12">
        <v>0</v>
      </c>
      <c r="U95" s="12">
        <v>0</v>
      </c>
      <c r="V95" s="12">
        <v>0</v>
      </c>
      <c r="W95" s="12">
        <v>0</v>
      </c>
      <c r="X95" s="12">
        <v>0</v>
      </c>
      <c r="Y95" s="12">
        <v>1</v>
      </c>
      <c r="Z95" s="30">
        <v>1</v>
      </c>
      <c r="AA95" s="845">
        <f t="shared" si="49"/>
        <v>3</v>
      </c>
      <c r="AB95" s="878">
        <v>0</v>
      </c>
      <c r="AC95" s="878">
        <v>0</v>
      </c>
      <c r="AD95" s="878">
        <v>1</v>
      </c>
      <c r="AE95" s="878">
        <v>1</v>
      </c>
      <c r="AF95" s="878">
        <v>0</v>
      </c>
      <c r="AG95" s="878">
        <v>0</v>
      </c>
      <c r="AH95" s="878">
        <v>0</v>
      </c>
      <c r="AI95" s="878">
        <v>0</v>
      </c>
      <c r="AJ95" s="878">
        <v>0</v>
      </c>
      <c r="AK95" s="878">
        <v>0</v>
      </c>
      <c r="AL95" s="878">
        <v>0</v>
      </c>
      <c r="AM95" s="878">
        <v>1</v>
      </c>
      <c r="AN95" s="830">
        <f t="shared" si="50"/>
        <v>3</v>
      </c>
    </row>
    <row r="96" spans="1:53" x14ac:dyDescent="0.55000000000000004">
      <c r="A96" s="8" t="s">
        <v>7</v>
      </c>
      <c r="B96" s="12">
        <v>0</v>
      </c>
      <c r="C96" s="12">
        <v>1</v>
      </c>
      <c r="D96" s="12">
        <v>1</v>
      </c>
      <c r="E96" s="12">
        <v>0</v>
      </c>
      <c r="F96" s="12">
        <v>2</v>
      </c>
      <c r="G96" s="12">
        <v>0</v>
      </c>
      <c r="H96" s="12">
        <v>0</v>
      </c>
      <c r="I96" s="12">
        <v>3</v>
      </c>
      <c r="J96" s="12">
        <v>0</v>
      </c>
      <c r="K96" s="12">
        <v>4</v>
      </c>
      <c r="L96" s="12">
        <v>0</v>
      </c>
      <c r="M96" s="12">
        <v>1</v>
      </c>
      <c r="N96" s="865">
        <f t="shared" si="48"/>
        <v>12</v>
      </c>
      <c r="O96" s="30">
        <v>1</v>
      </c>
      <c r="P96" s="12">
        <v>0</v>
      </c>
      <c r="Q96" s="30">
        <v>0</v>
      </c>
      <c r="R96" s="12">
        <v>1</v>
      </c>
      <c r="S96" s="12">
        <v>1</v>
      </c>
      <c r="T96" s="12">
        <v>1</v>
      </c>
      <c r="U96" s="12">
        <v>0</v>
      </c>
      <c r="V96" s="12">
        <v>0</v>
      </c>
      <c r="W96" s="12">
        <v>0</v>
      </c>
      <c r="X96" s="12">
        <v>0</v>
      </c>
      <c r="Y96" s="12">
        <v>0</v>
      </c>
      <c r="Z96" s="30">
        <v>1</v>
      </c>
      <c r="AA96" s="845">
        <f t="shared" si="49"/>
        <v>5</v>
      </c>
      <c r="AB96" s="878">
        <v>0</v>
      </c>
      <c r="AC96" s="878">
        <v>0</v>
      </c>
      <c r="AD96" s="878">
        <v>0</v>
      </c>
      <c r="AE96" s="878">
        <v>2</v>
      </c>
      <c r="AF96" s="878">
        <v>1</v>
      </c>
      <c r="AG96" s="878">
        <v>0</v>
      </c>
      <c r="AH96" s="878">
        <v>0</v>
      </c>
      <c r="AI96" s="878">
        <v>0</v>
      </c>
      <c r="AJ96" s="878">
        <v>2</v>
      </c>
      <c r="AK96" s="878">
        <v>0</v>
      </c>
      <c r="AL96" s="878">
        <v>1</v>
      </c>
      <c r="AM96" s="878">
        <v>0</v>
      </c>
      <c r="AN96" s="830">
        <f t="shared" si="50"/>
        <v>6</v>
      </c>
    </row>
    <row r="97" spans="1:40" x14ac:dyDescent="0.55000000000000004">
      <c r="A97" s="8" t="s">
        <v>8</v>
      </c>
      <c r="B97" s="12">
        <v>1</v>
      </c>
      <c r="C97" s="12">
        <v>1</v>
      </c>
      <c r="D97" s="12">
        <v>0</v>
      </c>
      <c r="E97" s="12">
        <v>3</v>
      </c>
      <c r="F97" s="12">
        <v>1</v>
      </c>
      <c r="G97" s="12">
        <v>0</v>
      </c>
      <c r="H97" s="12">
        <v>1</v>
      </c>
      <c r="I97" s="12">
        <v>2</v>
      </c>
      <c r="J97" s="12">
        <v>3</v>
      </c>
      <c r="K97" s="12">
        <v>2</v>
      </c>
      <c r="L97" s="12">
        <v>1</v>
      </c>
      <c r="M97" s="12">
        <v>3</v>
      </c>
      <c r="N97" s="865">
        <f t="shared" si="48"/>
        <v>18</v>
      </c>
      <c r="O97" s="30">
        <v>4</v>
      </c>
      <c r="P97" s="12">
        <v>4</v>
      </c>
      <c r="Q97" s="30">
        <v>2</v>
      </c>
      <c r="R97" s="12">
        <v>3</v>
      </c>
      <c r="S97" s="12">
        <v>2</v>
      </c>
      <c r="T97" s="12">
        <v>7</v>
      </c>
      <c r="U97" s="12">
        <v>2</v>
      </c>
      <c r="V97" s="12">
        <v>2</v>
      </c>
      <c r="W97" s="12">
        <v>0</v>
      </c>
      <c r="X97" s="12">
        <v>2</v>
      </c>
      <c r="Y97" s="12">
        <v>1</v>
      </c>
      <c r="Z97" s="30">
        <v>1</v>
      </c>
      <c r="AA97" s="845">
        <f t="shared" si="49"/>
        <v>30</v>
      </c>
      <c r="AB97" s="878">
        <v>1</v>
      </c>
      <c r="AC97" s="878">
        <v>2</v>
      </c>
      <c r="AD97" s="878">
        <v>0</v>
      </c>
      <c r="AE97" s="878">
        <v>1</v>
      </c>
      <c r="AF97" s="878">
        <v>3</v>
      </c>
      <c r="AG97" s="878">
        <v>3</v>
      </c>
      <c r="AH97" s="878">
        <v>3</v>
      </c>
      <c r="AI97" s="878">
        <v>1</v>
      </c>
      <c r="AJ97" s="878">
        <v>2</v>
      </c>
      <c r="AK97" s="878">
        <v>1</v>
      </c>
      <c r="AL97" s="878">
        <v>2</v>
      </c>
      <c r="AM97" s="878">
        <v>3</v>
      </c>
      <c r="AN97" s="830">
        <f t="shared" si="50"/>
        <v>22</v>
      </c>
    </row>
    <row r="98" spans="1:40" x14ac:dyDescent="0.55000000000000004">
      <c r="A98" s="8" t="s">
        <v>9</v>
      </c>
      <c r="B98" s="12">
        <v>0</v>
      </c>
      <c r="C98" s="12">
        <v>1</v>
      </c>
      <c r="D98" s="12">
        <v>1</v>
      </c>
      <c r="E98" s="12">
        <v>2</v>
      </c>
      <c r="F98" s="12">
        <v>0</v>
      </c>
      <c r="G98" s="12">
        <v>0</v>
      </c>
      <c r="H98" s="12">
        <v>0</v>
      </c>
      <c r="I98" s="12">
        <v>1</v>
      </c>
      <c r="J98" s="12">
        <v>0</v>
      </c>
      <c r="K98" s="12">
        <v>1</v>
      </c>
      <c r="L98" s="12">
        <v>0</v>
      </c>
      <c r="M98" s="12">
        <v>1</v>
      </c>
      <c r="N98" s="865">
        <f t="shared" si="48"/>
        <v>7</v>
      </c>
      <c r="O98" s="30">
        <v>0</v>
      </c>
      <c r="P98" s="12">
        <v>0</v>
      </c>
      <c r="Q98" s="30">
        <v>1</v>
      </c>
      <c r="R98" s="12">
        <v>2</v>
      </c>
      <c r="S98" s="12">
        <v>0</v>
      </c>
      <c r="T98" s="12">
        <v>0</v>
      </c>
      <c r="U98" s="12">
        <v>2</v>
      </c>
      <c r="V98" s="12">
        <v>0</v>
      </c>
      <c r="W98" s="12">
        <v>0</v>
      </c>
      <c r="X98" s="12">
        <v>2</v>
      </c>
      <c r="Y98" s="12">
        <v>0</v>
      </c>
      <c r="Z98" s="30">
        <v>0</v>
      </c>
      <c r="AA98" s="845">
        <f t="shared" si="49"/>
        <v>7</v>
      </c>
      <c r="AB98" s="878">
        <v>0</v>
      </c>
      <c r="AC98" s="878">
        <v>0</v>
      </c>
      <c r="AD98" s="878">
        <v>0</v>
      </c>
      <c r="AE98" s="878">
        <v>2</v>
      </c>
      <c r="AF98" s="878">
        <v>0</v>
      </c>
      <c r="AG98" s="878">
        <v>1</v>
      </c>
      <c r="AH98" s="878">
        <v>0</v>
      </c>
      <c r="AI98" s="878">
        <v>0</v>
      </c>
      <c r="AJ98" s="878">
        <v>2</v>
      </c>
      <c r="AK98" s="878">
        <v>0</v>
      </c>
      <c r="AL98" s="878">
        <v>1</v>
      </c>
      <c r="AM98" s="878">
        <v>0</v>
      </c>
      <c r="AN98" s="830">
        <f t="shared" si="50"/>
        <v>6</v>
      </c>
    </row>
    <row r="99" spans="1:40" x14ac:dyDescent="0.55000000000000004">
      <c r="A99" s="8" t="s">
        <v>10</v>
      </c>
      <c r="B99" s="12">
        <v>0</v>
      </c>
      <c r="C99" s="12">
        <v>0</v>
      </c>
      <c r="D99" s="12">
        <v>0</v>
      </c>
      <c r="E99" s="12">
        <v>0</v>
      </c>
      <c r="F99" s="12">
        <v>1</v>
      </c>
      <c r="G99" s="12">
        <v>0</v>
      </c>
      <c r="H99" s="12">
        <v>0</v>
      </c>
      <c r="I99" s="12">
        <v>0</v>
      </c>
      <c r="J99" s="12">
        <v>0</v>
      </c>
      <c r="K99" s="12">
        <v>0</v>
      </c>
      <c r="L99" s="12">
        <v>0</v>
      </c>
      <c r="M99" s="12">
        <v>0</v>
      </c>
      <c r="N99" s="865">
        <f t="shared" si="48"/>
        <v>1</v>
      </c>
      <c r="O99" s="30">
        <v>1</v>
      </c>
      <c r="P99" s="12">
        <v>0</v>
      </c>
      <c r="Q99" s="30">
        <v>0</v>
      </c>
      <c r="R99" s="12">
        <v>0</v>
      </c>
      <c r="S99" s="12">
        <v>0</v>
      </c>
      <c r="T99" s="12">
        <v>0</v>
      </c>
      <c r="U99" s="12">
        <v>1</v>
      </c>
      <c r="V99" s="12">
        <v>0</v>
      </c>
      <c r="W99" s="12">
        <v>0</v>
      </c>
      <c r="X99" s="12">
        <v>0</v>
      </c>
      <c r="Y99" s="12">
        <v>1</v>
      </c>
      <c r="Z99" s="30">
        <v>2</v>
      </c>
      <c r="AA99" s="845">
        <f t="shared" si="49"/>
        <v>5</v>
      </c>
      <c r="AB99" s="878">
        <v>0</v>
      </c>
      <c r="AC99" s="878">
        <v>2</v>
      </c>
      <c r="AD99" s="878">
        <v>1</v>
      </c>
      <c r="AE99" s="878">
        <v>4</v>
      </c>
      <c r="AF99" s="878">
        <v>0</v>
      </c>
      <c r="AG99" s="878">
        <v>0</v>
      </c>
      <c r="AH99" s="878">
        <v>1</v>
      </c>
      <c r="AI99" s="878">
        <v>0</v>
      </c>
      <c r="AJ99" s="878">
        <v>1</v>
      </c>
      <c r="AK99" s="878">
        <v>1</v>
      </c>
      <c r="AL99" s="878">
        <v>0</v>
      </c>
      <c r="AM99" s="878">
        <v>0</v>
      </c>
      <c r="AN99" s="830">
        <f t="shared" si="50"/>
        <v>10</v>
      </c>
    </row>
    <row r="100" spans="1:40" x14ac:dyDescent="0.55000000000000004">
      <c r="A100" s="8" t="s">
        <v>11</v>
      </c>
      <c r="B100" s="12">
        <v>0</v>
      </c>
      <c r="C100" s="12">
        <v>0</v>
      </c>
      <c r="D100" s="12">
        <v>0</v>
      </c>
      <c r="E100" s="12">
        <v>3</v>
      </c>
      <c r="F100" s="12">
        <v>0</v>
      </c>
      <c r="G100" s="12">
        <v>0</v>
      </c>
      <c r="H100" s="12">
        <v>1</v>
      </c>
      <c r="I100" s="12">
        <v>0</v>
      </c>
      <c r="J100" s="12">
        <v>0</v>
      </c>
      <c r="K100" s="12">
        <v>0</v>
      </c>
      <c r="L100" s="12">
        <v>1</v>
      </c>
      <c r="M100" s="12">
        <v>1</v>
      </c>
      <c r="N100" s="865">
        <f t="shared" si="48"/>
        <v>6</v>
      </c>
      <c r="O100" s="30">
        <v>0</v>
      </c>
      <c r="P100" s="12">
        <v>1</v>
      </c>
      <c r="Q100" s="30">
        <v>1</v>
      </c>
      <c r="R100" s="12">
        <v>2</v>
      </c>
      <c r="S100" s="12">
        <v>1</v>
      </c>
      <c r="T100" s="12">
        <v>1</v>
      </c>
      <c r="U100" s="12">
        <v>2</v>
      </c>
      <c r="V100" s="12">
        <v>1</v>
      </c>
      <c r="W100" s="12">
        <v>0</v>
      </c>
      <c r="X100" s="12">
        <v>1</v>
      </c>
      <c r="Y100" s="12">
        <v>1</v>
      </c>
      <c r="Z100" s="30">
        <v>1</v>
      </c>
      <c r="AA100" s="845">
        <f t="shared" si="49"/>
        <v>12</v>
      </c>
      <c r="AB100" s="878">
        <v>0</v>
      </c>
      <c r="AC100" s="878">
        <v>1</v>
      </c>
      <c r="AD100" s="878">
        <v>0</v>
      </c>
      <c r="AE100" s="878">
        <v>1</v>
      </c>
      <c r="AF100" s="878">
        <v>1</v>
      </c>
      <c r="AG100" s="878">
        <v>0</v>
      </c>
      <c r="AH100" s="878">
        <v>1</v>
      </c>
      <c r="AI100" s="878">
        <v>0</v>
      </c>
      <c r="AJ100" s="878">
        <v>0</v>
      </c>
      <c r="AK100" s="878">
        <v>1</v>
      </c>
      <c r="AL100" s="878">
        <v>2</v>
      </c>
      <c r="AM100" s="878">
        <v>1</v>
      </c>
      <c r="AN100" s="830">
        <f t="shared" si="50"/>
        <v>8</v>
      </c>
    </row>
    <row r="101" spans="1:40" x14ac:dyDescent="0.55000000000000004">
      <c r="A101" s="8" t="s">
        <v>12</v>
      </c>
      <c r="B101" s="12">
        <v>2</v>
      </c>
      <c r="C101" s="12">
        <v>1</v>
      </c>
      <c r="D101" s="12">
        <v>1</v>
      </c>
      <c r="E101" s="12">
        <v>1</v>
      </c>
      <c r="F101" s="12">
        <v>0</v>
      </c>
      <c r="G101" s="12">
        <v>0</v>
      </c>
      <c r="H101" s="12">
        <v>0</v>
      </c>
      <c r="I101" s="12">
        <v>1</v>
      </c>
      <c r="J101" s="12">
        <v>0</v>
      </c>
      <c r="K101" s="12">
        <v>0</v>
      </c>
      <c r="L101" s="12">
        <v>0</v>
      </c>
      <c r="M101" s="12">
        <v>1</v>
      </c>
      <c r="N101" s="865">
        <f t="shared" si="48"/>
        <v>7</v>
      </c>
      <c r="O101" s="30">
        <v>0</v>
      </c>
      <c r="P101" s="12">
        <v>0</v>
      </c>
      <c r="Q101" s="30">
        <v>0</v>
      </c>
      <c r="R101" s="12">
        <v>0</v>
      </c>
      <c r="S101" s="12">
        <v>1</v>
      </c>
      <c r="T101" s="12">
        <v>1</v>
      </c>
      <c r="U101" s="12">
        <v>0</v>
      </c>
      <c r="V101" s="12">
        <v>1</v>
      </c>
      <c r="W101" s="12">
        <v>1</v>
      </c>
      <c r="X101" s="12">
        <v>2</v>
      </c>
      <c r="Y101" s="12">
        <v>1</v>
      </c>
      <c r="Z101" s="30">
        <v>2</v>
      </c>
      <c r="AA101" s="845">
        <f t="shared" si="49"/>
        <v>9</v>
      </c>
      <c r="AB101" s="878">
        <v>0</v>
      </c>
      <c r="AC101" s="878">
        <v>1</v>
      </c>
      <c r="AD101" s="878">
        <v>0</v>
      </c>
      <c r="AE101" s="878">
        <v>3</v>
      </c>
      <c r="AF101" s="878">
        <v>1</v>
      </c>
      <c r="AG101" s="878">
        <v>1</v>
      </c>
      <c r="AH101" s="878">
        <v>0</v>
      </c>
      <c r="AI101" s="878">
        <v>0</v>
      </c>
      <c r="AJ101" s="878">
        <v>0</v>
      </c>
      <c r="AK101" s="878">
        <v>0</v>
      </c>
      <c r="AL101" s="878">
        <v>0</v>
      </c>
      <c r="AM101" s="878">
        <v>1</v>
      </c>
      <c r="AN101" s="830">
        <f t="shared" si="50"/>
        <v>7</v>
      </c>
    </row>
    <row r="102" spans="1:40" x14ac:dyDescent="0.55000000000000004">
      <c r="A102" s="8" t="s">
        <v>13</v>
      </c>
      <c r="B102" s="12">
        <v>0</v>
      </c>
      <c r="C102" s="12">
        <v>0</v>
      </c>
      <c r="D102" s="12">
        <v>1</v>
      </c>
      <c r="E102" s="12">
        <v>0</v>
      </c>
      <c r="F102" s="12">
        <v>1</v>
      </c>
      <c r="G102" s="12">
        <v>1</v>
      </c>
      <c r="H102" s="12">
        <v>0</v>
      </c>
      <c r="I102" s="12">
        <v>0</v>
      </c>
      <c r="J102" s="12">
        <v>0</v>
      </c>
      <c r="K102" s="12">
        <v>0</v>
      </c>
      <c r="L102" s="12">
        <v>0</v>
      </c>
      <c r="M102" s="12">
        <v>1</v>
      </c>
      <c r="N102" s="865">
        <f t="shared" si="48"/>
        <v>4</v>
      </c>
      <c r="O102" s="30">
        <v>0</v>
      </c>
      <c r="P102" s="12">
        <v>0</v>
      </c>
      <c r="Q102" s="30">
        <v>0</v>
      </c>
      <c r="R102" s="12">
        <v>1</v>
      </c>
      <c r="S102" s="12">
        <v>0</v>
      </c>
      <c r="T102" s="12">
        <v>1</v>
      </c>
      <c r="U102" s="12">
        <v>1</v>
      </c>
      <c r="V102" s="12">
        <v>0</v>
      </c>
      <c r="W102" s="12">
        <v>1</v>
      </c>
      <c r="X102" s="12">
        <v>2</v>
      </c>
      <c r="Y102" s="12">
        <v>0</v>
      </c>
      <c r="Z102" s="30">
        <v>0</v>
      </c>
      <c r="AA102" s="845">
        <f t="shared" si="49"/>
        <v>6</v>
      </c>
      <c r="AB102" s="878">
        <v>0</v>
      </c>
      <c r="AC102" s="878">
        <v>1</v>
      </c>
      <c r="AD102" s="878">
        <v>0</v>
      </c>
      <c r="AE102" s="878">
        <v>0</v>
      </c>
      <c r="AF102" s="878">
        <v>1</v>
      </c>
      <c r="AG102" s="878">
        <v>0</v>
      </c>
      <c r="AH102" s="878">
        <v>1</v>
      </c>
      <c r="AI102" s="878">
        <v>2</v>
      </c>
      <c r="AJ102" s="878">
        <v>0</v>
      </c>
      <c r="AK102" s="878">
        <v>1</v>
      </c>
      <c r="AL102" s="878">
        <v>1</v>
      </c>
      <c r="AM102" s="878">
        <v>2</v>
      </c>
      <c r="AN102" s="830">
        <f t="shared" si="50"/>
        <v>9</v>
      </c>
    </row>
    <row r="103" spans="1:40" x14ac:dyDescent="0.55000000000000004">
      <c r="A103" s="8" t="s">
        <v>14</v>
      </c>
      <c r="B103" s="12">
        <v>0</v>
      </c>
      <c r="C103" s="12">
        <v>0</v>
      </c>
      <c r="D103" s="12">
        <v>0</v>
      </c>
      <c r="E103" s="12">
        <v>0</v>
      </c>
      <c r="F103" s="12">
        <v>0</v>
      </c>
      <c r="G103" s="12">
        <v>0</v>
      </c>
      <c r="H103" s="12">
        <v>0</v>
      </c>
      <c r="I103" s="12">
        <v>0</v>
      </c>
      <c r="J103" s="12">
        <v>2</v>
      </c>
      <c r="K103" s="12">
        <v>0</v>
      </c>
      <c r="L103" s="12">
        <v>0</v>
      </c>
      <c r="M103" s="12">
        <v>0</v>
      </c>
      <c r="N103" s="865">
        <f t="shared" si="48"/>
        <v>2</v>
      </c>
      <c r="O103" s="30">
        <v>0</v>
      </c>
      <c r="P103" s="12">
        <v>1</v>
      </c>
      <c r="Q103" s="30">
        <v>0</v>
      </c>
      <c r="R103" s="12">
        <v>0</v>
      </c>
      <c r="S103" s="12">
        <v>0</v>
      </c>
      <c r="T103" s="12">
        <v>0</v>
      </c>
      <c r="U103" s="12">
        <v>0</v>
      </c>
      <c r="V103" s="12">
        <v>0</v>
      </c>
      <c r="W103" s="12">
        <v>2</v>
      </c>
      <c r="X103" s="12">
        <v>0</v>
      </c>
      <c r="Y103" s="12">
        <v>0</v>
      </c>
      <c r="Z103" s="30">
        <v>0</v>
      </c>
      <c r="AA103" s="845">
        <f t="shared" si="49"/>
        <v>3</v>
      </c>
      <c r="AB103" s="878">
        <v>0</v>
      </c>
      <c r="AC103" s="878">
        <v>0</v>
      </c>
      <c r="AD103" s="878">
        <v>1</v>
      </c>
      <c r="AE103" s="878">
        <v>0</v>
      </c>
      <c r="AF103" s="878">
        <v>0</v>
      </c>
      <c r="AG103" s="878">
        <v>0</v>
      </c>
      <c r="AH103" s="878">
        <v>0</v>
      </c>
      <c r="AI103" s="878">
        <v>0</v>
      </c>
      <c r="AJ103" s="878">
        <v>0</v>
      </c>
      <c r="AK103" s="878">
        <v>0</v>
      </c>
      <c r="AL103" s="878">
        <v>0</v>
      </c>
      <c r="AM103" s="878">
        <v>0</v>
      </c>
      <c r="AN103" s="830">
        <f t="shared" si="50"/>
        <v>1</v>
      </c>
    </row>
    <row r="104" spans="1:40" x14ac:dyDescent="0.55000000000000004">
      <c r="A104" s="8" t="s">
        <v>15</v>
      </c>
      <c r="B104" s="12">
        <v>1</v>
      </c>
      <c r="C104" s="12">
        <v>0</v>
      </c>
      <c r="D104" s="12">
        <v>0</v>
      </c>
      <c r="E104" s="12">
        <v>0</v>
      </c>
      <c r="F104" s="12">
        <v>1</v>
      </c>
      <c r="G104" s="12">
        <v>0</v>
      </c>
      <c r="H104" s="12">
        <v>0</v>
      </c>
      <c r="I104" s="12">
        <v>0</v>
      </c>
      <c r="J104" s="12">
        <v>0</v>
      </c>
      <c r="K104" s="12">
        <v>1</v>
      </c>
      <c r="L104" s="12">
        <v>0</v>
      </c>
      <c r="M104" s="12">
        <v>0</v>
      </c>
      <c r="N104" s="865">
        <f t="shared" si="48"/>
        <v>3</v>
      </c>
      <c r="O104" s="30">
        <v>0</v>
      </c>
      <c r="P104" s="12">
        <v>0</v>
      </c>
      <c r="Q104" s="30">
        <v>0</v>
      </c>
      <c r="R104" s="12">
        <v>0</v>
      </c>
      <c r="S104" s="12">
        <v>0</v>
      </c>
      <c r="T104" s="12">
        <v>0</v>
      </c>
      <c r="U104" s="12">
        <v>0</v>
      </c>
      <c r="V104" s="12">
        <v>1</v>
      </c>
      <c r="W104" s="12">
        <v>0</v>
      </c>
      <c r="X104" s="12">
        <v>0</v>
      </c>
      <c r="Y104" s="12">
        <v>0</v>
      </c>
      <c r="Z104" s="30">
        <v>0</v>
      </c>
      <c r="AA104" s="845">
        <f t="shared" si="49"/>
        <v>1</v>
      </c>
      <c r="AB104" s="878">
        <v>1</v>
      </c>
      <c r="AC104" s="878">
        <v>0</v>
      </c>
      <c r="AD104" s="878">
        <v>0</v>
      </c>
      <c r="AE104" s="878">
        <v>1</v>
      </c>
      <c r="AF104" s="878">
        <v>0</v>
      </c>
      <c r="AG104" s="878">
        <v>0</v>
      </c>
      <c r="AH104" s="878">
        <v>0</v>
      </c>
      <c r="AI104" s="878">
        <v>0</v>
      </c>
      <c r="AJ104" s="878">
        <v>0</v>
      </c>
      <c r="AK104" s="878">
        <v>0</v>
      </c>
      <c r="AL104" s="878">
        <v>0</v>
      </c>
      <c r="AM104" s="878">
        <v>0</v>
      </c>
      <c r="AN104" s="830">
        <f t="shared" si="50"/>
        <v>2</v>
      </c>
    </row>
    <row r="105" spans="1:40" x14ac:dyDescent="0.55000000000000004">
      <c r="A105" s="8" t="s">
        <v>16</v>
      </c>
      <c r="B105" s="12">
        <v>1</v>
      </c>
      <c r="C105" s="12">
        <v>0</v>
      </c>
      <c r="D105" s="12">
        <v>1</v>
      </c>
      <c r="E105" s="12">
        <v>0</v>
      </c>
      <c r="F105" s="12">
        <v>0</v>
      </c>
      <c r="G105" s="12">
        <v>1</v>
      </c>
      <c r="H105" s="12">
        <v>0</v>
      </c>
      <c r="I105" s="12">
        <v>0</v>
      </c>
      <c r="J105" s="12">
        <v>0</v>
      </c>
      <c r="K105" s="12">
        <v>1</v>
      </c>
      <c r="L105" s="12">
        <v>0</v>
      </c>
      <c r="M105" s="12">
        <v>1</v>
      </c>
      <c r="N105" s="865">
        <f t="shared" si="48"/>
        <v>5</v>
      </c>
      <c r="O105" s="30">
        <v>1</v>
      </c>
      <c r="P105" s="12">
        <v>0</v>
      </c>
      <c r="Q105" s="30">
        <v>3</v>
      </c>
      <c r="R105" s="12">
        <v>0</v>
      </c>
      <c r="S105" s="12">
        <v>1</v>
      </c>
      <c r="T105" s="12">
        <v>0</v>
      </c>
      <c r="U105" s="12">
        <v>1</v>
      </c>
      <c r="V105" s="12">
        <v>1</v>
      </c>
      <c r="W105" s="12">
        <v>0</v>
      </c>
      <c r="X105" s="12">
        <v>2</v>
      </c>
      <c r="Y105" s="12">
        <v>0</v>
      </c>
      <c r="Z105" s="30">
        <v>0</v>
      </c>
      <c r="AA105" s="845">
        <f t="shared" si="49"/>
        <v>9</v>
      </c>
      <c r="AB105" s="878">
        <v>1</v>
      </c>
      <c r="AC105" s="878">
        <v>0</v>
      </c>
      <c r="AD105" s="878">
        <v>1</v>
      </c>
      <c r="AE105" s="878">
        <v>1</v>
      </c>
      <c r="AF105" s="878">
        <v>0</v>
      </c>
      <c r="AG105" s="878">
        <v>1</v>
      </c>
      <c r="AH105" s="878">
        <v>0</v>
      </c>
      <c r="AI105" s="878">
        <v>0</v>
      </c>
      <c r="AJ105" s="878">
        <v>0</v>
      </c>
      <c r="AK105" s="878">
        <v>0</v>
      </c>
      <c r="AL105" s="878">
        <v>1</v>
      </c>
      <c r="AM105" s="878">
        <v>0</v>
      </c>
      <c r="AN105" s="830">
        <f t="shared" si="50"/>
        <v>5</v>
      </c>
    </row>
    <row r="106" spans="1:40" x14ac:dyDescent="0.55000000000000004">
      <c r="A106" s="8" t="s">
        <v>17</v>
      </c>
      <c r="B106" s="12">
        <v>0</v>
      </c>
      <c r="C106" s="12">
        <v>0</v>
      </c>
      <c r="D106" s="12">
        <v>0</v>
      </c>
      <c r="E106" s="12">
        <v>0</v>
      </c>
      <c r="F106" s="12">
        <v>0</v>
      </c>
      <c r="G106" s="12">
        <v>0</v>
      </c>
      <c r="H106" s="12">
        <v>0</v>
      </c>
      <c r="I106" s="12">
        <v>0</v>
      </c>
      <c r="J106" s="12">
        <v>0</v>
      </c>
      <c r="K106" s="12">
        <v>1</v>
      </c>
      <c r="L106" s="12">
        <v>1</v>
      </c>
      <c r="M106" s="12">
        <v>0</v>
      </c>
      <c r="N106" s="865">
        <f t="shared" si="48"/>
        <v>2</v>
      </c>
      <c r="O106" s="30">
        <v>0</v>
      </c>
      <c r="P106" s="12">
        <v>0</v>
      </c>
      <c r="Q106" s="30">
        <v>0</v>
      </c>
      <c r="R106" s="12">
        <v>0</v>
      </c>
      <c r="S106" s="12">
        <v>0</v>
      </c>
      <c r="T106" s="12">
        <v>1</v>
      </c>
      <c r="U106" s="12">
        <v>1</v>
      </c>
      <c r="V106" s="12">
        <v>0</v>
      </c>
      <c r="W106" s="12">
        <v>0</v>
      </c>
      <c r="X106" s="12">
        <v>0</v>
      </c>
      <c r="Y106" s="12">
        <v>0</v>
      </c>
      <c r="Z106" s="30">
        <v>0</v>
      </c>
      <c r="AA106" s="845">
        <f t="shared" si="49"/>
        <v>2</v>
      </c>
      <c r="AB106" s="866">
        <v>0</v>
      </c>
      <c r="AC106" s="866">
        <v>0</v>
      </c>
      <c r="AD106" s="866">
        <v>0</v>
      </c>
      <c r="AE106" s="866">
        <v>0</v>
      </c>
      <c r="AF106" s="866">
        <v>0</v>
      </c>
      <c r="AG106" s="866">
        <v>0</v>
      </c>
      <c r="AH106" s="866">
        <v>0</v>
      </c>
      <c r="AI106" s="866">
        <v>0</v>
      </c>
      <c r="AJ106" s="866">
        <v>0</v>
      </c>
      <c r="AK106" s="866">
        <v>0</v>
      </c>
      <c r="AL106" s="866">
        <v>0</v>
      </c>
      <c r="AM106" s="866">
        <v>0</v>
      </c>
      <c r="AN106" s="830">
        <f t="shared" si="50"/>
        <v>0</v>
      </c>
    </row>
    <row r="107" spans="1:40" x14ac:dyDescent="0.55000000000000004">
      <c r="A107" s="8" t="s">
        <v>18</v>
      </c>
      <c r="B107" s="12">
        <v>0</v>
      </c>
      <c r="C107" s="12">
        <v>0</v>
      </c>
      <c r="D107" s="12">
        <v>0</v>
      </c>
      <c r="E107" s="12">
        <v>0</v>
      </c>
      <c r="F107" s="12">
        <v>0</v>
      </c>
      <c r="G107" s="12">
        <v>0</v>
      </c>
      <c r="H107" s="12">
        <v>0</v>
      </c>
      <c r="I107" s="12">
        <v>0</v>
      </c>
      <c r="J107" s="12">
        <v>0</v>
      </c>
      <c r="K107" s="12">
        <v>0</v>
      </c>
      <c r="L107" s="12">
        <v>0</v>
      </c>
      <c r="M107" s="12">
        <v>1</v>
      </c>
      <c r="N107" s="865">
        <f t="shared" si="48"/>
        <v>1</v>
      </c>
      <c r="O107" s="30">
        <v>0</v>
      </c>
      <c r="P107" s="12">
        <v>0</v>
      </c>
      <c r="Q107" s="30">
        <v>2</v>
      </c>
      <c r="R107" s="12">
        <v>2</v>
      </c>
      <c r="S107" s="12">
        <v>0</v>
      </c>
      <c r="T107" s="12">
        <v>0</v>
      </c>
      <c r="U107" s="12">
        <v>0</v>
      </c>
      <c r="V107" s="12">
        <v>0</v>
      </c>
      <c r="W107" s="12">
        <v>0</v>
      </c>
      <c r="X107" s="12">
        <v>0</v>
      </c>
      <c r="Y107" s="12">
        <v>0</v>
      </c>
      <c r="Z107" s="30">
        <v>0</v>
      </c>
      <c r="AA107" s="845">
        <f t="shared" si="49"/>
        <v>4</v>
      </c>
      <c r="AB107" s="878">
        <v>2</v>
      </c>
      <c r="AC107" s="878">
        <v>0</v>
      </c>
      <c r="AD107" s="878">
        <v>0</v>
      </c>
      <c r="AE107" s="878">
        <v>1</v>
      </c>
      <c r="AF107" s="878">
        <v>0</v>
      </c>
      <c r="AG107" s="878">
        <v>1</v>
      </c>
      <c r="AH107" s="878">
        <v>0</v>
      </c>
      <c r="AI107" s="878">
        <v>1</v>
      </c>
      <c r="AJ107" s="878">
        <v>0</v>
      </c>
      <c r="AK107" s="878">
        <v>0</v>
      </c>
      <c r="AL107" s="878">
        <v>1</v>
      </c>
      <c r="AM107" s="878">
        <v>0</v>
      </c>
      <c r="AN107" s="830">
        <f t="shared" si="50"/>
        <v>6</v>
      </c>
    </row>
    <row r="108" spans="1:40" x14ac:dyDescent="0.55000000000000004">
      <c r="A108" s="8" t="s">
        <v>19</v>
      </c>
      <c r="B108" s="12">
        <v>0</v>
      </c>
      <c r="C108" s="12">
        <v>0</v>
      </c>
      <c r="D108" s="12">
        <v>1</v>
      </c>
      <c r="E108" s="12">
        <v>0</v>
      </c>
      <c r="F108" s="12">
        <v>0</v>
      </c>
      <c r="G108" s="12">
        <v>0</v>
      </c>
      <c r="H108" s="12">
        <v>0</v>
      </c>
      <c r="I108" s="12">
        <v>0</v>
      </c>
      <c r="J108" s="12">
        <v>1</v>
      </c>
      <c r="K108" s="12">
        <v>0</v>
      </c>
      <c r="L108" s="12">
        <v>1</v>
      </c>
      <c r="M108" s="12">
        <v>0</v>
      </c>
      <c r="N108" s="865">
        <f t="shared" si="48"/>
        <v>3</v>
      </c>
      <c r="O108" s="30">
        <v>1</v>
      </c>
      <c r="P108" s="12">
        <v>0</v>
      </c>
      <c r="Q108" s="30">
        <v>1</v>
      </c>
      <c r="R108" s="12">
        <v>0</v>
      </c>
      <c r="S108" s="12">
        <v>0</v>
      </c>
      <c r="T108" s="12">
        <v>0</v>
      </c>
      <c r="U108" s="12">
        <v>0</v>
      </c>
      <c r="V108" s="12">
        <v>0</v>
      </c>
      <c r="W108" s="12">
        <v>3</v>
      </c>
      <c r="X108" s="12">
        <v>0</v>
      </c>
      <c r="Y108" s="12">
        <v>0</v>
      </c>
      <c r="Z108" s="30">
        <v>1</v>
      </c>
      <c r="AA108" s="845">
        <f t="shared" si="49"/>
        <v>6</v>
      </c>
      <c r="AB108" s="878">
        <v>1</v>
      </c>
      <c r="AC108" s="878">
        <v>0</v>
      </c>
      <c r="AD108" s="878">
        <v>0</v>
      </c>
      <c r="AE108" s="878">
        <v>0</v>
      </c>
      <c r="AF108" s="878">
        <v>0</v>
      </c>
      <c r="AG108" s="878">
        <v>0</v>
      </c>
      <c r="AH108" s="878">
        <v>0</v>
      </c>
      <c r="AI108" s="878">
        <v>0</v>
      </c>
      <c r="AJ108" s="878">
        <v>0</v>
      </c>
      <c r="AK108" s="878">
        <v>0</v>
      </c>
      <c r="AL108" s="878">
        <v>0</v>
      </c>
      <c r="AM108" s="878">
        <v>0</v>
      </c>
      <c r="AN108" s="830">
        <f t="shared" si="50"/>
        <v>1</v>
      </c>
    </row>
    <row r="109" spans="1:40" x14ac:dyDescent="0.55000000000000004">
      <c r="A109" s="8" t="s">
        <v>20</v>
      </c>
      <c r="B109" s="12">
        <v>1</v>
      </c>
      <c r="C109" s="12">
        <v>4</v>
      </c>
      <c r="D109" s="12">
        <v>4</v>
      </c>
      <c r="E109" s="12">
        <v>2</v>
      </c>
      <c r="F109" s="12">
        <v>3</v>
      </c>
      <c r="G109" s="12">
        <v>2</v>
      </c>
      <c r="H109" s="12">
        <v>1</v>
      </c>
      <c r="I109" s="12">
        <v>5</v>
      </c>
      <c r="J109" s="12">
        <v>3</v>
      </c>
      <c r="K109" s="12">
        <v>4</v>
      </c>
      <c r="L109" s="12">
        <v>2</v>
      </c>
      <c r="M109" s="12">
        <v>3</v>
      </c>
      <c r="N109" s="865">
        <f t="shared" si="48"/>
        <v>34</v>
      </c>
      <c r="O109" s="30">
        <v>2</v>
      </c>
      <c r="P109" s="12">
        <v>1</v>
      </c>
      <c r="Q109" s="30">
        <v>3</v>
      </c>
      <c r="R109" s="12">
        <v>4</v>
      </c>
      <c r="S109" s="12">
        <v>2</v>
      </c>
      <c r="T109" s="12">
        <v>8</v>
      </c>
      <c r="U109" s="12">
        <v>3</v>
      </c>
      <c r="V109" s="12">
        <v>8</v>
      </c>
      <c r="W109" s="12">
        <v>3</v>
      </c>
      <c r="X109" s="12">
        <v>1</v>
      </c>
      <c r="Y109" s="12">
        <v>0</v>
      </c>
      <c r="Z109" s="30">
        <v>2</v>
      </c>
      <c r="AA109" s="845">
        <f t="shared" si="49"/>
        <v>37</v>
      </c>
      <c r="AB109" s="878">
        <v>2</v>
      </c>
      <c r="AC109" s="878">
        <v>2</v>
      </c>
      <c r="AD109" s="878">
        <v>3</v>
      </c>
      <c r="AE109" s="878">
        <v>4</v>
      </c>
      <c r="AF109" s="878">
        <v>5</v>
      </c>
      <c r="AG109" s="878">
        <v>1</v>
      </c>
      <c r="AH109" s="878">
        <v>4</v>
      </c>
      <c r="AI109" s="878">
        <v>2</v>
      </c>
      <c r="AJ109" s="878">
        <v>2</v>
      </c>
      <c r="AK109" s="878">
        <v>4</v>
      </c>
      <c r="AL109" s="878">
        <v>2</v>
      </c>
      <c r="AM109" s="878">
        <v>6</v>
      </c>
      <c r="AN109" s="830">
        <f t="shared" si="50"/>
        <v>37</v>
      </c>
    </row>
    <row r="110" spans="1:40" x14ac:dyDescent="0.55000000000000004">
      <c r="A110" s="8" t="s">
        <v>21</v>
      </c>
      <c r="B110" s="12">
        <v>0</v>
      </c>
      <c r="C110" s="12">
        <v>0</v>
      </c>
      <c r="D110" s="12">
        <v>1</v>
      </c>
      <c r="E110" s="12">
        <v>0</v>
      </c>
      <c r="F110" s="12">
        <v>1</v>
      </c>
      <c r="G110" s="12">
        <v>1</v>
      </c>
      <c r="H110" s="12">
        <v>0</v>
      </c>
      <c r="I110" s="12">
        <v>1</v>
      </c>
      <c r="J110" s="12">
        <v>0</v>
      </c>
      <c r="K110" s="12">
        <v>1</v>
      </c>
      <c r="L110" s="12">
        <v>0</v>
      </c>
      <c r="M110" s="12">
        <v>0</v>
      </c>
      <c r="N110" s="865">
        <f t="shared" si="48"/>
        <v>5</v>
      </c>
      <c r="O110" s="30">
        <v>0</v>
      </c>
      <c r="P110" s="12">
        <v>1</v>
      </c>
      <c r="Q110" s="30">
        <v>1</v>
      </c>
      <c r="R110" s="12">
        <v>1</v>
      </c>
      <c r="S110" s="12">
        <v>2</v>
      </c>
      <c r="T110" s="12">
        <v>0</v>
      </c>
      <c r="U110" s="12">
        <v>1</v>
      </c>
      <c r="V110" s="12">
        <v>2</v>
      </c>
      <c r="W110" s="12">
        <v>1</v>
      </c>
      <c r="X110" s="12">
        <v>2</v>
      </c>
      <c r="Y110" s="12">
        <v>1</v>
      </c>
      <c r="Z110" s="30">
        <v>1</v>
      </c>
      <c r="AA110" s="845">
        <f t="shared" si="49"/>
        <v>13</v>
      </c>
      <c r="AB110" s="878">
        <v>0</v>
      </c>
      <c r="AC110" s="878">
        <v>0</v>
      </c>
      <c r="AD110" s="878">
        <v>0</v>
      </c>
      <c r="AE110" s="878">
        <v>0</v>
      </c>
      <c r="AF110" s="878">
        <v>0</v>
      </c>
      <c r="AG110" s="878">
        <v>1</v>
      </c>
      <c r="AH110" s="878">
        <v>0</v>
      </c>
      <c r="AI110" s="878">
        <v>0</v>
      </c>
      <c r="AJ110" s="878">
        <v>1</v>
      </c>
      <c r="AK110" s="878">
        <v>0</v>
      </c>
      <c r="AL110" s="878">
        <v>0</v>
      </c>
      <c r="AM110" s="878">
        <v>3</v>
      </c>
      <c r="AN110" s="830">
        <f t="shared" si="50"/>
        <v>5</v>
      </c>
    </row>
    <row r="111" spans="1:40" x14ac:dyDescent="0.55000000000000004">
      <c r="A111" s="8" t="s">
        <v>22</v>
      </c>
      <c r="B111" s="12">
        <v>0</v>
      </c>
      <c r="C111" s="12">
        <v>2</v>
      </c>
      <c r="D111" s="12">
        <v>0</v>
      </c>
      <c r="E111" s="12">
        <v>3</v>
      </c>
      <c r="F111" s="12">
        <v>0</v>
      </c>
      <c r="G111" s="12">
        <v>0</v>
      </c>
      <c r="H111" s="12">
        <v>3</v>
      </c>
      <c r="I111" s="12">
        <v>1</v>
      </c>
      <c r="J111" s="12">
        <v>0</v>
      </c>
      <c r="K111" s="12">
        <v>0</v>
      </c>
      <c r="L111" s="12">
        <v>2</v>
      </c>
      <c r="M111" s="12">
        <v>1</v>
      </c>
      <c r="N111" s="865">
        <f t="shared" si="48"/>
        <v>12</v>
      </c>
      <c r="O111" s="30">
        <v>2</v>
      </c>
      <c r="P111" s="12">
        <v>0</v>
      </c>
      <c r="Q111" s="30">
        <v>0</v>
      </c>
      <c r="R111" s="12">
        <v>4</v>
      </c>
      <c r="S111" s="12">
        <v>1</v>
      </c>
      <c r="T111" s="12">
        <v>2</v>
      </c>
      <c r="U111" s="12">
        <v>0</v>
      </c>
      <c r="V111" s="12">
        <v>0</v>
      </c>
      <c r="W111" s="12">
        <v>0</v>
      </c>
      <c r="X111" s="12">
        <v>1</v>
      </c>
      <c r="Y111" s="12">
        <v>0</v>
      </c>
      <c r="Z111" s="30">
        <v>1</v>
      </c>
      <c r="AA111" s="845">
        <f t="shared" si="49"/>
        <v>11</v>
      </c>
      <c r="AB111" s="878">
        <v>0</v>
      </c>
      <c r="AC111" s="878">
        <v>0</v>
      </c>
      <c r="AD111" s="878">
        <v>2</v>
      </c>
      <c r="AE111" s="878">
        <v>1</v>
      </c>
      <c r="AF111" s="878">
        <v>1</v>
      </c>
      <c r="AG111" s="878">
        <v>0</v>
      </c>
      <c r="AH111" s="878">
        <v>2</v>
      </c>
      <c r="AI111" s="878">
        <v>1</v>
      </c>
      <c r="AJ111" s="878">
        <v>0</v>
      </c>
      <c r="AK111" s="878">
        <v>0</v>
      </c>
      <c r="AL111" s="878">
        <v>0</v>
      </c>
      <c r="AM111" s="878">
        <v>0</v>
      </c>
      <c r="AN111" s="830">
        <f t="shared" si="50"/>
        <v>7</v>
      </c>
    </row>
    <row r="112" spans="1:40" x14ac:dyDescent="0.55000000000000004">
      <c r="A112" s="8" t="s">
        <v>23</v>
      </c>
      <c r="B112" s="12">
        <v>0</v>
      </c>
      <c r="C112" s="12">
        <v>0</v>
      </c>
      <c r="D112" s="12">
        <v>0</v>
      </c>
      <c r="E112" s="12">
        <v>0</v>
      </c>
      <c r="F112" s="12">
        <v>0</v>
      </c>
      <c r="G112" s="12">
        <v>0</v>
      </c>
      <c r="H112" s="12">
        <v>0</v>
      </c>
      <c r="I112" s="12">
        <v>0</v>
      </c>
      <c r="J112" s="12">
        <v>0</v>
      </c>
      <c r="K112" s="12">
        <v>0</v>
      </c>
      <c r="L112" s="12">
        <v>0</v>
      </c>
      <c r="M112" s="12">
        <v>0</v>
      </c>
      <c r="N112" s="865">
        <f t="shared" si="48"/>
        <v>0</v>
      </c>
      <c r="O112" s="30">
        <v>0</v>
      </c>
      <c r="P112" s="12">
        <v>0</v>
      </c>
      <c r="Q112" s="30">
        <v>0</v>
      </c>
      <c r="R112" s="12">
        <v>0</v>
      </c>
      <c r="S112" s="12">
        <v>0</v>
      </c>
      <c r="T112" s="12">
        <v>0</v>
      </c>
      <c r="U112" s="12">
        <v>1</v>
      </c>
      <c r="V112" s="12">
        <v>1</v>
      </c>
      <c r="W112" s="12">
        <v>1</v>
      </c>
      <c r="X112" s="12">
        <v>0</v>
      </c>
      <c r="Y112" s="12">
        <v>0</v>
      </c>
      <c r="Z112" s="30">
        <v>0</v>
      </c>
      <c r="AA112" s="845">
        <f t="shared" si="49"/>
        <v>3</v>
      </c>
      <c r="AB112" s="878">
        <v>1</v>
      </c>
      <c r="AC112" s="878">
        <v>1</v>
      </c>
      <c r="AD112" s="878">
        <v>0</v>
      </c>
      <c r="AE112" s="878">
        <v>0</v>
      </c>
      <c r="AF112" s="878">
        <v>0</v>
      </c>
      <c r="AG112" s="878">
        <v>1</v>
      </c>
      <c r="AH112" s="878">
        <v>0</v>
      </c>
      <c r="AI112" s="878">
        <v>1</v>
      </c>
      <c r="AJ112" s="878">
        <v>0</v>
      </c>
      <c r="AK112" s="878">
        <v>1</v>
      </c>
      <c r="AL112" s="878">
        <v>0</v>
      </c>
      <c r="AM112" s="878">
        <v>0</v>
      </c>
      <c r="AN112" s="830">
        <f t="shared" si="50"/>
        <v>5</v>
      </c>
    </row>
    <row r="113" spans="1:40" x14ac:dyDescent="0.55000000000000004">
      <c r="A113" s="8" t="s">
        <v>24</v>
      </c>
      <c r="B113" s="12">
        <v>0</v>
      </c>
      <c r="C113" s="12">
        <v>0</v>
      </c>
      <c r="D113" s="12">
        <v>0</v>
      </c>
      <c r="E113" s="12">
        <v>0</v>
      </c>
      <c r="F113" s="12">
        <v>0</v>
      </c>
      <c r="G113" s="12">
        <v>0</v>
      </c>
      <c r="H113" s="12">
        <v>0</v>
      </c>
      <c r="I113" s="12">
        <v>0</v>
      </c>
      <c r="J113" s="12">
        <v>0</v>
      </c>
      <c r="K113" s="12">
        <v>0</v>
      </c>
      <c r="L113" s="12">
        <v>0</v>
      </c>
      <c r="M113" s="12">
        <v>0</v>
      </c>
      <c r="N113" s="865">
        <f t="shared" si="48"/>
        <v>0</v>
      </c>
      <c r="O113" s="30">
        <v>0</v>
      </c>
      <c r="P113" s="12">
        <v>0</v>
      </c>
      <c r="Q113" s="30">
        <v>0</v>
      </c>
      <c r="R113" s="12">
        <v>0</v>
      </c>
      <c r="S113" s="12">
        <v>0</v>
      </c>
      <c r="T113" s="12">
        <v>0</v>
      </c>
      <c r="U113" s="12">
        <v>0</v>
      </c>
      <c r="V113" s="12">
        <v>0</v>
      </c>
      <c r="W113" s="12">
        <v>0</v>
      </c>
      <c r="X113" s="12">
        <v>0</v>
      </c>
      <c r="Y113" s="12">
        <v>1</v>
      </c>
      <c r="Z113" s="30">
        <v>1</v>
      </c>
      <c r="AA113" s="845">
        <f t="shared" si="49"/>
        <v>2</v>
      </c>
      <c r="AB113" s="878">
        <v>0</v>
      </c>
      <c r="AC113" s="878">
        <v>0</v>
      </c>
      <c r="AD113" s="878">
        <v>0</v>
      </c>
      <c r="AE113" s="878">
        <v>0</v>
      </c>
      <c r="AF113" s="878">
        <v>0</v>
      </c>
      <c r="AG113" s="878">
        <v>0</v>
      </c>
      <c r="AH113" s="878">
        <v>1</v>
      </c>
      <c r="AI113" s="878">
        <v>1</v>
      </c>
      <c r="AJ113" s="878">
        <v>0</v>
      </c>
      <c r="AK113" s="878">
        <v>0</v>
      </c>
      <c r="AL113" s="878">
        <v>1</v>
      </c>
      <c r="AM113" s="878">
        <v>0</v>
      </c>
      <c r="AN113" s="830">
        <f t="shared" si="50"/>
        <v>3</v>
      </c>
    </row>
    <row r="114" spans="1:40" x14ac:dyDescent="0.55000000000000004">
      <c r="A114" s="8" t="s">
        <v>25</v>
      </c>
      <c r="B114" s="12">
        <v>1</v>
      </c>
      <c r="C114" s="12">
        <v>0</v>
      </c>
      <c r="D114" s="12">
        <v>0</v>
      </c>
      <c r="E114" s="12">
        <v>0</v>
      </c>
      <c r="F114" s="12">
        <v>0</v>
      </c>
      <c r="G114" s="12">
        <v>0</v>
      </c>
      <c r="H114" s="12">
        <v>0</v>
      </c>
      <c r="I114" s="12">
        <v>0</v>
      </c>
      <c r="J114" s="12">
        <v>0</v>
      </c>
      <c r="K114" s="12">
        <v>0</v>
      </c>
      <c r="L114" s="12">
        <v>0</v>
      </c>
      <c r="M114" s="12">
        <v>0</v>
      </c>
      <c r="N114" s="865">
        <f t="shared" si="48"/>
        <v>1</v>
      </c>
      <c r="O114" s="30">
        <v>0</v>
      </c>
      <c r="P114" s="12">
        <v>1</v>
      </c>
      <c r="Q114" s="30">
        <v>0</v>
      </c>
      <c r="R114" s="12">
        <v>0</v>
      </c>
      <c r="S114" s="12">
        <v>0</v>
      </c>
      <c r="T114" s="12">
        <v>0</v>
      </c>
      <c r="U114" s="12">
        <v>0</v>
      </c>
      <c r="V114" s="12">
        <v>0</v>
      </c>
      <c r="W114" s="12">
        <v>0</v>
      </c>
      <c r="X114" s="12">
        <v>1</v>
      </c>
      <c r="Y114" s="12">
        <v>0</v>
      </c>
      <c r="Z114" s="30">
        <v>0</v>
      </c>
      <c r="AA114" s="845">
        <f t="shared" si="49"/>
        <v>2</v>
      </c>
      <c r="AB114" s="878">
        <v>0</v>
      </c>
      <c r="AC114" s="878">
        <v>0</v>
      </c>
      <c r="AD114" s="878">
        <v>0</v>
      </c>
      <c r="AE114" s="878">
        <v>0</v>
      </c>
      <c r="AF114" s="878">
        <v>0</v>
      </c>
      <c r="AG114" s="878">
        <v>0</v>
      </c>
      <c r="AH114" s="878">
        <v>0</v>
      </c>
      <c r="AI114" s="878">
        <v>0</v>
      </c>
      <c r="AJ114" s="878">
        <v>0</v>
      </c>
      <c r="AK114" s="878">
        <v>1</v>
      </c>
      <c r="AL114" s="878">
        <v>0</v>
      </c>
      <c r="AM114" s="878">
        <v>1</v>
      </c>
      <c r="AN114" s="830">
        <f t="shared" si="50"/>
        <v>2</v>
      </c>
    </row>
    <row r="115" spans="1:40" x14ac:dyDescent="0.55000000000000004">
      <c r="A115" s="8" t="s">
        <v>26</v>
      </c>
      <c r="B115" s="12">
        <v>0</v>
      </c>
      <c r="C115" s="12">
        <v>0</v>
      </c>
      <c r="D115" s="12">
        <v>0</v>
      </c>
      <c r="E115" s="12">
        <v>0</v>
      </c>
      <c r="F115" s="12">
        <v>0</v>
      </c>
      <c r="G115" s="12">
        <v>0</v>
      </c>
      <c r="H115" s="12">
        <v>0</v>
      </c>
      <c r="I115" s="12">
        <v>0</v>
      </c>
      <c r="J115" s="12">
        <v>0</v>
      </c>
      <c r="K115" s="12">
        <v>0</v>
      </c>
      <c r="L115" s="12">
        <v>0</v>
      </c>
      <c r="M115" s="12">
        <v>0</v>
      </c>
      <c r="N115" s="865">
        <f t="shared" si="48"/>
        <v>0</v>
      </c>
      <c r="O115" s="30">
        <v>0</v>
      </c>
      <c r="P115" s="12">
        <v>0</v>
      </c>
      <c r="Q115" s="30">
        <v>0</v>
      </c>
      <c r="R115" s="12">
        <v>0</v>
      </c>
      <c r="S115" s="12">
        <v>1</v>
      </c>
      <c r="T115" s="12">
        <v>0</v>
      </c>
      <c r="U115" s="12">
        <v>0</v>
      </c>
      <c r="V115" s="12">
        <v>0</v>
      </c>
      <c r="W115" s="12">
        <v>0</v>
      </c>
      <c r="X115" s="12">
        <v>0</v>
      </c>
      <c r="Y115" s="12">
        <v>0</v>
      </c>
      <c r="Z115" s="30">
        <v>0</v>
      </c>
      <c r="AA115" s="845">
        <f t="shared" si="49"/>
        <v>1</v>
      </c>
      <c r="AB115" s="878">
        <v>0</v>
      </c>
      <c r="AC115" s="878">
        <v>0</v>
      </c>
      <c r="AD115" s="878">
        <v>0</v>
      </c>
      <c r="AE115" s="878">
        <v>0</v>
      </c>
      <c r="AF115" s="878">
        <v>0</v>
      </c>
      <c r="AG115" s="878">
        <v>0</v>
      </c>
      <c r="AH115" s="878">
        <v>1</v>
      </c>
      <c r="AI115" s="878">
        <v>0</v>
      </c>
      <c r="AJ115" s="878">
        <v>0</v>
      </c>
      <c r="AK115" s="878">
        <v>0</v>
      </c>
      <c r="AL115" s="878">
        <v>0</v>
      </c>
      <c r="AM115" s="878">
        <v>0</v>
      </c>
      <c r="AN115" s="830">
        <f t="shared" si="50"/>
        <v>1</v>
      </c>
    </row>
    <row r="116" spans="1:40" x14ac:dyDescent="0.55000000000000004">
      <c r="A116" s="8" t="s">
        <v>27</v>
      </c>
      <c r="B116" s="12">
        <v>1</v>
      </c>
      <c r="C116" s="12">
        <v>0</v>
      </c>
      <c r="D116" s="12">
        <v>0</v>
      </c>
      <c r="E116" s="12">
        <v>2</v>
      </c>
      <c r="F116" s="12">
        <v>0</v>
      </c>
      <c r="G116" s="12">
        <v>0</v>
      </c>
      <c r="H116" s="12">
        <v>1</v>
      </c>
      <c r="I116" s="12">
        <v>0</v>
      </c>
      <c r="J116" s="12">
        <v>0</v>
      </c>
      <c r="K116" s="12">
        <v>0</v>
      </c>
      <c r="L116" s="12">
        <v>0</v>
      </c>
      <c r="M116" s="12">
        <v>0</v>
      </c>
      <c r="N116" s="865">
        <f t="shared" si="48"/>
        <v>4</v>
      </c>
      <c r="O116" s="30">
        <v>0</v>
      </c>
      <c r="P116" s="12">
        <v>1</v>
      </c>
      <c r="Q116" s="30">
        <v>0</v>
      </c>
      <c r="R116" s="12">
        <v>2</v>
      </c>
      <c r="S116" s="12">
        <v>0</v>
      </c>
      <c r="T116" s="12">
        <v>0</v>
      </c>
      <c r="U116" s="12">
        <v>1</v>
      </c>
      <c r="V116" s="12">
        <v>0</v>
      </c>
      <c r="W116" s="12">
        <v>0</v>
      </c>
      <c r="X116" s="12">
        <v>0</v>
      </c>
      <c r="Y116" s="12">
        <v>0</v>
      </c>
      <c r="Z116" s="30">
        <v>0</v>
      </c>
      <c r="AA116" s="845">
        <f t="shared" si="49"/>
        <v>4</v>
      </c>
      <c r="AB116" s="878">
        <v>0</v>
      </c>
      <c r="AC116" s="878">
        <v>0</v>
      </c>
      <c r="AD116" s="878">
        <v>1</v>
      </c>
      <c r="AE116" s="878">
        <v>1</v>
      </c>
      <c r="AF116" s="878">
        <v>1</v>
      </c>
      <c r="AG116" s="878">
        <v>1</v>
      </c>
      <c r="AH116" s="878">
        <v>0</v>
      </c>
      <c r="AI116" s="878">
        <v>0</v>
      </c>
      <c r="AJ116" s="878">
        <v>0</v>
      </c>
      <c r="AK116" s="878">
        <v>0</v>
      </c>
      <c r="AL116" s="878">
        <v>1</v>
      </c>
      <c r="AM116" s="878">
        <v>0</v>
      </c>
      <c r="AN116" s="830">
        <f t="shared" si="50"/>
        <v>5</v>
      </c>
    </row>
    <row r="117" spans="1:40" x14ac:dyDescent="0.55000000000000004">
      <c r="A117" s="8" t="s">
        <v>28</v>
      </c>
      <c r="B117" s="12">
        <v>3</v>
      </c>
      <c r="C117" s="12">
        <v>1</v>
      </c>
      <c r="D117" s="12">
        <v>1</v>
      </c>
      <c r="E117" s="12">
        <v>0</v>
      </c>
      <c r="F117" s="12">
        <v>0</v>
      </c>
      <c r="G117" s="12">
        <v>0</v>
      </c>
      <c r="H117" s="12">
        <v>0</v>
      </c>
      <c r="I117" s="12">
        <v>2</v>
      </c>
      <c r="J117" s="12">
        <v>1</v>
      </c>
      <c r="K117" s="12">
        <v>0</v>
      </c>
      <c r="L117" s="12">
        <v>1</v>
      </c>
      <c r="M117" s="12">
        <v>1</v>
      </c>
      <c r="N117" s="865">
        <f t="shared" si="48"/>
        <v>10</v>
      </c>
      <c r="O117" s="30">
        <v>2</v>
      </c>
      <c r="P117" s="12">
        <v>1</v>
      </c>
      <c r="Q117" s="30">
        <v>0</v>
      </c>
      <c r="R117" s="12">
        <v>0</v>
      </c>
      <c r="S117" s="12">
        <v>0</v>
      </c>
      <c r="T117" s="12">
        <v>0</v>
      </c>
      <c r="U117" s="12">
        <v>1</v>
      </c>
      <c r="V117" s="12">
        <v>0</v>
      </c>
      <c r="W117" s="12">
        <v>0</v>
      </c>
      <c r="X117" s="12">
        <v>5</v>
      </c>
      <c r="Y117" s="12">
        <v>1</v>
      </c>
      <c r="Z117" s="30">
        <v>2</v>
      </c>
      <c r="AA117" s="845">
        <f t="shared" si="49"/>
        <v>12</v>
      </c>
      <c r="AB117" s="878">
        <v>1</v>
      </c>
      <c r="AC117" s="878">
        <v>1</v>
      </c>
      <c r="AD117" s="878">
        <v>1</v>
      </c>
      <c r="AE117" s="878">
        <v>2</v>
      </c>
      <c r="AF117" s="878">
        <v>3</v>
      </c>
      <c r="AG117" s="878">
        <v>3</v>
      </c>
      <c r="AH117" s="878">
        <v>1</v>
      </c>
      <c r="AI117" s="878">
        <v>1</v>
      </c>
      <c r="AJ117" s="878">
        <v>1</v>
      </c>
      <c r="AK117" s="878">
        <v>2</v>
      </c>
      <c r="AL117" s="878">
        <v>0</v>
      </c>
      <c r="AM117" s="878">
        <v>2</v>
      </c>
      <c r="AN117" s="830">
        <f t="shared" si="50"/>
        <v>18</v>
      </c>
    </row>
    <row r="118" spans="1:40" x14ac:dyDescent="0.55000000000000004">
      <c r="A118" s="8" t="s">
        <v>29</v>
      </c>
      <c r="B118" s="12">
        <v>3</v>
      </c>
      <c r="C118" s="12">
        <v>0</v>
      </c>
      <c r="D118" s="12">
        <v>1</v>
      </c>
      <c r="E118" s="12">
        <v>0</v>
      </c>
      <c r="F118" s="12">
        <v>0</v>
      </c>
      <c r="G118" s="12">
        <v>1</v>
      </c>
      <c r="H118" s="12">
        <v>1</v>
      </c>
      <c r="I118" s="12">
        <v>1</v>
      </c>
      <c r="J118" s="12">
        <v>0</v>
      </c>
      <c r="K118" s="12">
        <v>0</v>
      </c>
      <c r="L118" s="12">
        <v>1</v>
      </c>
      <c r="M118" s="12">
        <v>2</v>
      </c>
      <c r="N118" s="865">
        <f t="shared" si="48"/>
        <v>10</v>
      </c>
      <c r="O118" s="30">
        <v>2</v>
      </c>
      <c r="P118" s="12">
        <v>0</v>
      </c>
      <c r="Q118" s="30">
        <v>0</v>
      </c>
      <c r="R118" s="12">
        <v>2</v>
      </c>
      <c r="S118" s="12">
        <v>0</v>
      </c>
      <c r="T118" s="12">
        <v>0</v>
      </c>
      <c r="U118" s="12">
        <v>0</v>
      </c>
      <c r="V118" s="12">
        <v>0</v>
      </c>
      <c r="W118" s="12">
        <v>1</v>
      </c>
      <c r="X118" s="12">
        <v>0</v>
      </c>
      <c r="Y118" s="12">
        <v>1</v>
      </c>
      <c r="Z118" s="30">
        <v>0</v>
      </c>
      <c r="AA118" s="845">
        <f t="shared" si="49"/>
        <v>6</v>
      </c>
      <c r="AB118" s="878">
        <v>0</v>
      </c>
      <c r="AC118" s="878">
        <v>2</v>
      </c>
      <c r="AD118" s="878">
        <v>1</v>
      </c>
      <c r="AE118" s="878">
        <v>0</v>
      </c>
      <c r="AF118" s="878">
        <v>0</v>
      </c>
      <c r="AG118" s="878">
        <v>0</v>
      </c>
      <c r="AH118" s="878">
        <v>1</v>
      </c>
      <c r="AI118" s="878">
        <v>1</v>
      </c>
      <c r="AJ118" s="878">
        <v>0</v>
      </c>
      <c r="AK118" s="878">
        <v>0</v>
      </c>
      <c r="AL118" s="878">
        <v>1</v>
      </c>
      <c r="AM118" s="878">
        <v>1</v>
      </c>
      <c r="AN118" s="830">
        <f t="shared" si="50"/>
        <v>7</v>
      </c>
    </row>
    <row r="119" spans="1:40" x14ac:dyDescent="0.55000000000000004">
      <c r="A119" s="8" t="s">
        <v>30</v>
      </c>
      <c r="B119" s="12">
        <v>1</v>
      </c>
      <c r="C119" s="12">
        <v>1</v>
      </c>
      <c r="D119" s="12">
        <v>0</v>
      </c>
      <c r="E119" s="12">
        <v>0</v>
      </c>
      <c r="F119" s="12">
        <v>0</v>
      </c>
      <c r="G119" s="12">
        <v>0</v>
      </c>
      <c r="H119" s="12">
        <v>1</v>
      </c>
      <c r="I119" s="12">
        <v>0</v>
      </c>
      <c r="J119" s="12">
        <v>0</v>
      </c>
      <c r="K119" s="12">
        <v>0</v>
      </c>
      <c r="L119" s="12">
        <v>0</v>
      </c>
      <c r="M119" s="12">
        <v>0</v>
      </c>
      <c r="N119" s="865">
        <f t="shared" si="48"/>
        <v>3</v>
      </c>
      <c r="O119" s="30">
        <v>0</v>
      </c>
      <c r="P119" s="12">
        <v>0</v>
      </c>
      <c r="Q119" s="30">
        <v>0</v>
      </c>
      <c r="R119" s="12">
        <v>0</v>
      </c>
      <c r="S119" s="12">
        <v>0</v>
      </c>
      <c r="T119" s="12">
        <v>0</v>
      </c>
      <c r="U119" s="12">
        <v>0</v>
      </c>
      <c r="V119" s="12">
        <v>0</v>
      </c>
      <c r="W119" s="12">
        <v>0</v>
      </c>
      <c r="X119" s="12">
        <v>1</v>
      </c>
      <c r="Y119" s="12">
        <v>0</v>
      </c>
      <c r="Z119" s="30">
        <v>1</v>
      </c>
      <c r="AA119" s="845">
        <f t="shared" si="49"/>
        <v>2</v>
      </c>
      <c r="AB119" s="878">
        <v>0</v>
      </c>
      <c r="AC119" s="878">
        <v>0</v>
      </c>
      <c r="AD119" s="878">
        <v>1</v>
      </c>
      <c r="AE119" s="878">
        <v>0</v>
      </c>
      <c r="AF119" s="878">
        <v>0</v>
      </c>
      <c r="AG119" s="878">
        <v>1</v>
      </c>
      <c r="AH119" s="878">
        <v>1</v>
      </c>
      <c r="AI119" s="878">
        <v>1</v>
      </c>
      <c r="AJ119" s="878">
        <v>0</v>
      </c>
      <c r="AK119" s="878">
        <v>0</v>
      </c>
      <c r="AL119" s="878">
        <v>1</v>
      </c>
      <c r="AM119" s="878">
        <v>0</v>
      </c>
      <c r="AN119" s="830">
        <f t="shared" si="50"/>
        <v>5</v>
      </c>
    </row>
    <row r="120" spans="1:40" x14ac:dyDescent="0.55000000000000004">
      <c r="A120" s="8" t="s">
        <v>31</v>
      </c>
      <c r="B120" s="12">
        <v>0</v>
      </c>
      <c r="C120" s="12">
        <v>0</v>
      </c>
      <c r="D120" s="12">
        <v>0</v>
      </c>
      <c r="E120" s="12">
        <v>0</v>
      </c>
      <c r="F120" s="12">
        <v>0</v>
      </c>
      <c r="G120" s="12">
        <v>0</v>
      </c>
      <c r="H120" s="12">
        <v>0</v>
      </c>
      <c r="I120" s="12">
        <v>0</v>
      </c>
      <c r="J120" s="12">
        <v>0</v>
      </c>
      <c r="K120" s="12">
        <v>0</v>
      </c>
      <c r="L120" s="12">
        <v>0</v>
      </c>
      <c r="M120" s="12">
        <v>0</v>
      </c>
      <c r="N120" s="865">
        <f t="shared" si="48"/>
        <v>0</v>
      </c>
      <c r="O120" s="30">
        <v>0</v>
      </c>
      <c r="P120" s="12">
        <v>0</v>
      </c>
      <c r="Q120" s="30">
        <v>0</v>
      </c>
      <c r="R120" s="12">
        <v>0</v>
      </c>
      <c r="S120" s="12">
        <v>0</v>
      </c>
      <c r="T120" s="12">
        <v>0</v>
      </c>
      <c r="U120" s="12">
        <v>0</v>
      </c>
      <c r="V120" s="12">
        <v>0</v>
      </c>
      <c r="W120" s="12">
        <v>1</v>
      </c>
      <c r="X120" s="12">
        <v>1</v>
      </c>
      <c r="Y120" s="12">
        <v>1</v>
      </c>
      <c r="Z120" s="30">
        <v>0</v>
      </c>
      <c r="AA120" s="845">
        <f t="shared" si="49"/>
        <v>3</v>
      </c>
      <c r="AB120" s="878">
        <v>0</v>
      </c>
      <c r="AC120" s="878">
        <v>0</v>
      </c>
      <c r="AD120" s="878">
        <v>0</v>
      </c>
      <c r="AE120" s="878">
        <v>0</v>
      </c>
      <c r="AF120" s="878">
        <v>0</v>
      </c>
      <c r="AG120" s="878">
        <v>0</v>
      </c>
      <c r="AH120" s="866">
        <v>0</v>
      </c>
      <c r="AI120" s="866">
        <v>0</v>
      </c>
      <c r="AJ120" s="866">
        <v>0</v>
      </c>
      <c r="AK120" s="878">
        <v>0</v>
      </c>
      <c r="AL120" s="878">
        <v>0</v>
      </c>
      <c r="AM120" s="866">
        <v>0</v>
      </c>
      <c r="AN120" s="830">
        <f t="shared" si="50"/>
        <v>0</v>
      </c>
    </row>
    <row r="121" spans="1:40" x14ac:dyDescent="0.55000000000000004">
      <c r="A121" s="8" t="s">
        <v>32</v>
      </c>
      <c r="B121" s="12">
        <v>0</v>
      </c>
      <c r="C121" s="12">
        <v>1</v>
      </c>
      <c r="D121" s="12">
        <v>0</v>
      </c>
      <c r="E121" s="12">
        <v>0</v>
      </c>
      <c r="F121" s="12">
        <v>0</v>
      </c>
      <c r="G121" s="12">
        <v>1</v>
      </c>
      <c r="H121" s="12">
        <v>0</v>
      </c>
      <c r="I121" s="12">
        <v>3</v>
      </c>
      <c r="J121" s="12">
        <v>0</v>
      </c>
      <c r="K121" s="12">
        <v>2</v>
      </c>
      <c r="L121" s="12">
        <v>1</v>
      </c>
      <c r="M121" s="12">
        <v>3</v>
      </c>
      <c r="N121" s="865">
        <f t="shared" si="48"/>
        <v>11</v>
      </c>
      <c r="O121" s="30">
        <v>3</v>
      </c>
      <c r="P121" s="12">
        <v>1</v>
      </c>
      <c r="Q121" s="30">
        <v>2</v>
      </c>
      <c r="R121" s="12">
        <v>2</v>
      </c>
      <c r="S121" s="12">
        <v>0</v>
      </c>
      <c r="T121" s="12">
        <v>1</v>
      </c>
      <c r="U121" s="12">
        <v>0</v>
      </c>
      <c r="V121" s="12">
        <v>1</v>
      </c>
      <c r="W121" s="12">
        <v>1</v>
      </c>
      <c r="X121" s="12">
        <v>0</v>
      </c>
      <c r="Y121" s="12">
        <v>0</v>
      </c>
      <c r="Z121" s="30">
        <v>1</v>
      </c>
      <c r="AA121" s="845">
        <f t="shared" si="49"/>
        <v>12</v>
      </c>
      <c r="AB121" s="878">
        <v>0</v>
      </c>
      <c r="AC121" s="878">
        <v>0</v>
      </c>
      <c r="AD121" s="878">
        <v>1</v>
      </c>
      <c r="AE121" s="878">
        <v>4</v>
      </c>
      <c r="AF121" s="878">
        <v>0</v>
      </c>
      <c r="AG121" s="878">
        <v>3</v>
      </c>
      <c r="AH121" s="878">
        <v>5</v>
      </c>
      <c r="AI121" s="878">
        <v>2</v>
      </c>
      <c r="AJ121" s="878">
        <v>1</v>
      </c>
      <c r="AK121" s="878">
        <v>0</v>
      </c>
      <c r="AL121" s="878">
        <v>2</v>
      </c>
      <c r="AM121" s="878">
        <v>1</v>
      </c>
      <c r="AN121" s="830">
        <f t="shared" si="50"/>
        <v>19</v>
      </c>
    </row>
    <row r="122" spans="1:40" x14ac:dyDescent="0.55000000000000004">
      <c r="A122" s="8" t="s">
        <v>33</v>
      </c>
      <c r="B122" s="12">
        <v>0</v>
      </c>
      <c r="C122" s="12">
        <v>0</v>
      </c>
      <c r="D122" s="12">
        <v>0</v>
      </c>
      <c r="E122" s="12">
        <v>0</v>
      </c>
      <c r="F122" s="12">
        <v>0</v>
      </c>
      <c r="G122" s="12">
        <v>0</v>
      </c>
      <c r="H122" s="12">
        <v>0</v>
      </c>
      <c r="I122" s="12">
        <v>2</v>
      </c>
      <c r="J122" s="12">
        <v>0</v>
      </c>
      <c r="K122" s="12">
        <v>1</v>
      </c>
      <c r="L122" s="12">
        <v>1</v>
      </c>
      <c r="M122" s="12">
        <v>1</v>
      </c>
      <c r="N122" s="865">
        <f t="shared" si="48"/>
        <v>5</v>
      </c>
      <c r="O122" s="30">
        <v>1</v>
      </c>
      <c r="P122" s="12">
        <v>3</v>
      </c>
      <c r="Q122" s="30">
        <v>0</v>
      </c>
      <c r="R122" s="12">
        <v>1</v>
      </c>
      <c r="S122" s="12">
        <v>0</v>
      </c>
      <c r="T122" s="12">
        <v>0</v>
      </c>
      <c r="U122" s="12">
        <v>1</v>
      </c>
      <c r="V122" s="12">
        <v>1</v>
      </c>
      <c r="W122" s="12">
        <v>1</v>
      </c>
      <c r="X122" s="12">
        <v>0</v>
      </c>
      <c r="Y122" s="12">
        <v>1</v>
      </c>
      <c r="Z122" s="30">
        <v>1</v>
      </c>
      <c r="AA122" s="845">
        <f t="shared" si="49"/>
        <v>10</v>
      </c>
      <c r="AB122" s="878">
        <v>1</v>
      </c>
      <c r="AC122" s="878">
        <v>0</v>
      </c>
      <c r="AD122" s="878">
        <v>1</v>
      </c>
      <c r="AE122" s="878">
        <v>1</v>
      </c>
      <c r="AF122" s="878">
        <v>0</v>
      </c>
      <c r="AG122" s="878">
        <v>0</v>
      </c>
      <c r="AH122" s="878">
        <v>2</v>
      </c>
      <c r="AI122" s="878">
        <v>0</v>
      </c>
      <c r="AJ122" s="878">
        <v>0</v>
      </c>
      <c r="AK122" s="878">
        <v>0</v>
      </c>
      <c r="AL122" s="878">
        <v>0</v>
      </c>
      <c r="AM122" s="878">
        <v>1</v>
      </c>
      <c r="AN122" s="830">
        <f t="shared" si="50"/>
        <v>6</v>
      </c>
    </row>
    <row r="123" spans="1:40" x14ac:dyDescent="0.55000000000000004">
      <c r="A123" s="8" t="s">
        <v>34</v>
      </c>
      <c r="B123" s="12">
        <v>1</v>
      </c>
      <c r="C123" s="12">
        <v>0</v>
      </c>
      <c r="D123" s="12">
        <v>0</v>
      </c>
      <c r="E123" s="12">
        <v>2</v>
      </c>
      <c r="F123" s="12">
        <v>1</v>
      </c>
      <c r="G123" s="12">
        <v>3</v>
      </c>
      <c r="H123" s="12">
        <v>0</v>
      </c>
      <c r="I123" s="12">
        <v>0</v>
      </c>
      <c r="J123" s="12">
        <v>2</v>
      </c>
      <c r="K123" s="12">
        <v>0</v>
      </c>
      <c r="L123" s="12">
        <v>0</v>
      </c>
      <c r="M123" s="12">
        <v>0</v>
      </c>
      <c r="N123" s="865">
        <f t="shared" si="48"/>
        <v>9</v>
      </c>
      <c r="O123" s="30">
        <v>1</v>
      </c>
      <c r="P123" s="12">
        <v>0</v>
      </c>
      <c r="Q123" s="30">
        <v>1</v>
      </c>
      <c r="R123" s="12">
        <v>0</v>
      </c>
      <c r="S123" s="12">
        <v>0</v>
      </c>
      <c r="T123" s="12">
        <v>0</v>
      </c>
      <c r="U123" s="12">
        <v>3</v>
      </c>
      <c r="V123" s="12">
        <v>0</v>
      </c>
      <c r="W123" s="12">
        <v>1</v>
      </c>
      <c r="X123" s="12">
        <v>1</v>
      </c>
      <c r="Y123" s="12">
        <v>1</v>
      </c>
      <c r="Z123" s="30">
        <v>0</v>
      </c>
      <c r="AA123" s="845">
        <f t="shared" si="49"/>
        <v>8</v>
      </c>
      <c r="AB123" s="878">
        <v>0</v>
      </c>
      <c r="AC123" s="878">
        <v>0</v>
      </c>
      <c r="AD123" s="878">
        <v>0</v>
      </c>
      <c r="AE123" s="878">
        <v>2</v>
      </c>
      <c r="AF123" s="878">
        <v>0</v>
      </c>
      <c r="AG123" s="878">
        <v>1</v>
      </c>
      <c r="AH123" s="878">
        <v>1</v>
      </c>
      <c r="AI123" s="878">
        <v>0</v>
      </c>
      <c r="AJ123" s="878">
        <v>0</v>
      </c>
      <c r="AK123" s="878">
        <v>0</v>
      </c>
      <c r="AL123" s="878">
        <v>0</v>
      </c>
      <c r="AM123" s="878">
        <v>1</v>
      </c>
      <c r="AN123" s="830">
        <f t="shared" si="50"/>
        <v>5</v>
      </c>
    </row>
    <row r="124" spans="1:40" x14ac:dyDescent="0.55000000000000004">
      <c r="A124" s="8" t="s">
        <v>35</v>
      </c>
      <c r="B124" s="12">
        <v>2</v>
      </c>
      <c r="C124" s="12">
        <v>0</v>
      </c>
      <c r="D124" s="12">
        <v>0</v>
      </c>
      <c r="E124" s="12">
        <v>0</v>
      </c>
      <c r="F124" s="12">
        <v>0</v>
      </c>
      <c r="G124" s="12">
        <v>0</v>
      </c>
      <c r="H124" s="12">
        <v>0</v>
      </c>
      <c r="I124" s="12">
        <v>0</v>
      </c>
      <c r="J124" s="12">
        <v>0</v>
      </c>
      <c r="K124" s="12">
        <v>0</v>
      </c>
      <c r="L124" s="12">
        <v>1</v>
      </c>
      <c r="M124" s="12">
        <v>1</v>
      </c>
      <c r="N124" s="865">
        <f t="shared" si="48"/>
        <v>4</v>
      </c>
      <c r="O124" s="30">
        <v>1</v>
      </c>
      <c r="P124" s="12">
        <v>0</v>
      </c>
      <c r="Q124" s="30">
        <v>0</v>
      </c>
      <c r="R124" s="12">
        <v>2</v>
      </c>
      <c r="S124" s="12">
        <v>0</v>
      </c>
      <c r="T124" s="12">
        <v>0</v>
      </c>
      <c r="U124" s="12">
        <v>0</v>
      </c>
      <c r="V124" s="12">
        <v>0</v>
      </c>
      <c r="W124" s="12">
        <v>0</v>
      </c>
      <c r="X124" s="12">
        <v>0</v>
      </c>
      <c r="Y124" s="12">
        <v>0</v>
      </c>
      <c r="Z124" s="30">
        <v>0</v>
      </c>
      <c r="AA124" s="845">
        <f t="shared" si="49"/>
        <v>3</v>
      </c>
      <c r="AB124" s="878">
        <v>0</v>
      </c>
      <c r="AC124" s="878">
        <v>2</v>
      </c>
      <c r="AD124" s="878">
        <v>0</v>
      </c>
      <c r="AE124" s="878">
        <v>0</v>
      </c>
      <c r="AF124" s="878">
        <v>0</v>
      </c>
      <c r="AG124" s="878">
        <v>0</v>
      </c>
      <c r="AH124" s="878">
        <v>1</v>
      </c>
      <c r="AI124" s="878">
        <v>1</v>
      </c>
      <c r="AJ124" s="878">
        <v>0</v>
      </c>
      <c r="AK124" s="878">
        <v>0</v>
      </c>
      <c r="AL124" s="878">
        <v>0</v>
      </c>
      <c r="AM124" s="878">
        <v>1</v>
      </c>
      <c r="AN124" s="830">
        <f t="shared" si="50"/>
        <v>5</v>
      </c>
    </row>
    <row r="125" spans="1:40" x14ac:dyDescent="0.55000000000000004">
      <c r="A125" s="8" t="s">
        <v>36</v>
      </c>
      <c r="B125" s="12">
        <v>0</v>
      </c>
      <c r="C125" s="12">
        <v>0</v>
      </c>
      <c r="D125" s="12">
        <v>1</v>
      </c>
      <c r="E125" s="12">
        <v>1</v>
      </c>
      <c r="F125" s="12">
        <v>1</v>
      </c>
      <c r="G125" s="12">
        <v>0</v>
      </c>
      <c r="H125" s="12">
        <v>0</v>
      </c>
      <c r="I125" s="12">
        <v>0</v>
      </c>
      <c r="J125" s="12">
        <v>0</v>
      </c>
      <c r="K125" s="12">
        <v>0</v>
      </c>
      <c r="L125" s="12">
        <v>0</v>
      </c>
      <c r="M125" s="12">
        <v>2</v>
      </c>
      <c r="N125" s="865">
        <f t="shared" si="48"/>
        <v>5</v>
      </c>
      <c r="O125" s="30">
        <v>1</v>
      </c>
      <c r="P125" s="12">
        <v>1</v>
      </c>
      <c r="Q125" s="30">
        <v>0</v>
      </c>
      <c r="R125" s="12">
        <v>0</v>
      </c>
      <c r="S125" s="12">
        <v>0</v>
      </c>
      <c r="T125" s="12">
        <v>1</v>
      </c>
      <c r="U125" s="12">
        <v>0</v>
      </c>
      <c r="V125" s="12">
        <v>0</v>
      </c>
      <c r="W125" s="12">
        <v>2</v>
      </c>
      <c r="X125" s="12">
        <v>0</v>
      </c>
      <c r="Y125" s="12">
        <v>0</v>
      </c>
      <c r="Z125" s="30">
        <v>1</v>
      </c>
      <c r="AA125" s="845">
        <f t="shared" si="49"/>
        <v>6</v>
      </c>
      <c r="AB125" s="878">
        <v>0</v>
      </c>
      <c r="AC125" s="878">
        <v>0</v>
      </c>
      <c r="AD125" s="878">
        <v>0</v>
      </c>
      <c r="AE125" s="878">
        <v>1</v>
      </c>
      <c r="AF125" s="878">
        <v>1</v>
      </c>
      <c r="AG125" s="878">
        <v>1</v>
      </c>
      <c r="AH125" s="878">
        <v>1</v>
      </c>
      <c r="AI125" s="878">
        <v>0</v>
      </c>
      <c r="AJ125" s="878">
        <v>0</v>
      </c>
      <c r="AK125" s="878">
        <v>0</v>
      </c>
      <c r="AL125" s="878">
        <v>2</v>
      </c>
      <c r="AM125" s="878">
        <v>0</v>
      </c>
      <c r="AN125" s="830">
        <f t="shared" si="50"/>
        <v>6</v>
      </c>
    </row>
    <row r="126" spans="1:40" x14ac:dyDescent="0.55000000000000004">
      <c r="A126" s="8" t="s">
        <v>37</v>
      </c>
      <c r="B126" s="12">
        <v>1</v>
      </c>
      <c r="C126" s="12">
        <v>0</v>
      </c>
      <c r="D126" s="12">
        <v>0</v>
      </c>
      <c r="E126" s="12">
        <v>0</v>
      </c>
      <c r="F126" s="12">
        <v>0</v>
      </c>
      <c r="G126" s="12">
        <v>1</v>
      </c>
      <c r="H126" s="12">
        <v>2</v>
      </c>
      <c r="I126" s="12">
        <v>2</v>
      </c>
      <c r="J126" s="12">
        <v>1</v>
      </c>
      <c r="K126" s="12">
        <v>1</v>
      </c>
      <c r="L126" s="12">
        <v>1</v>
      </c>
      <c r="M126" s="12">
        <v>0</v>
      </c>
      <c r="N126" s="865">
        <f t="shared" si="48"/>
        <v>9</v>
      </c>
      <c r="O126" s="30">
        <v>3</v>
      </c>
      <c r="P126" s="12">
        <v>1</v>
      </c>
      <c r="Q126" s="30">
        <v>2</v>
      </c>
      <c r="R126" s="12">
        <v>1</v>
      </c>
      <c r="S126" s="12">
        <v>1</v>
      </c>
      <c r="T126" s="12">
        <v>0</v>
      </c>
      <c r="U126" s="12">
        <v>1</v>
      </c>
      <c r="V126" s="12">
        <v>1</v>
      </c>
      <c r="W126" s="12">
        <v>0</v>
      </c>
      <c r="X126" s="12">
        <v>1</v>
      </c>
      <c r="Y126" s="12">
        <v>1</v>
      </c>
      <c r="Z126" s="30">
        <v>1</v>
      </c>
      <c r="AA126" s="845">
        <f t="shared" si="49"/>
        <v>13</v>
      </c>
      <c r="AB126" s="878">
        <v>1</v>
      </c>
      <c r="AC126" s="878">
        <v>2</v>
      </c>
      <c r="AD126" s="878">
        <v>2</v>
      </c>
      <c r="AE126" s="878">
        <v>2</v>
      </c>
      <c r="AF126" s="878">
        <v>1</v>
      </c>
      <c r="AG126" s="878">
        <v>1</v>
      </c>
      <c r="AH126" s="878">
        <v>0</v>
      </c>
      <c r="AI126" s="878">
        <v>1</v>
      </c>
      <c r="AJ126" s="878">
        <v>1</v>
      </c>
      <c r="AK126" s="878">
        <v>0</v>
      </c>
      <c r="AL126" s="878">
        <v>0</v>
      </c>
      <c r="AM126" s="878">
        <v>2</v>
      </c>
      <c r="AN126" s="830">
        <f t="shared" si="50"/>
        <v>13</v>
      </c>
    </row>
    <row r="127" spans="1:40" x14ac:dyDescent="0.55000000000000004">
      <c r="A127" s="8" t="s">
        <v>38</v>
      </c>
      <c r="B127" s="12">
        <v>1</v>
      </c>
      <c r="C127" s="12">
        <v>0</v>
      </c>
      <c r="D127" s="12">
        <v>0</v>
      </c>
      <c r="E127" s="12">
        <v>1</v>
      </c>
      <c r="F127" s="12">
        <v>0</v>
      </c>
      <c r="G127" s="12">
        <v>0</v>
      </c>
      <c r="H127" s="12">
        <v>0</v>
      </c>
      <c r="I127" s="12">
        <v>0</v>
      </c>
      <c r="J127" s="12">
        <v>0</v>
      </c>
      <c r="K127" s="12">
        <v>1</v>
      </c>
      <c r="L127" s="12">
        <v>1</v>
      </c>
      <c r="M127" s="12">
        <v>0</v>
      </c>
      <c r="N127" s="865">
        <f t="shared" si="48"/>
        <v>4</v>
      </c>
      <c r="O127" s="30">
        <v>0</v>
      </c>
      <c r="P127" s="12">
        <v>0</v>
      </c>
      <c r="Q127" s="30">
        <v>0</v>
      </c>
      <c r="R127" s="12">
        <v>1</v>
      </c>
      <c r="S127" s="12">
        <v>0</v>
      </c>
      <c r="T127" s="12">
        <v>3</v>
      </c>
      <c r="U127" s="12">
        <v>0</v>
      </c>
      <c r="V127" s="12">
        <v>0</v>
      </c>
      <c r="W127" s="12">
        <v>0</v>
      </c>
      <c r="X127" s="12">
        <v>1</v>
      </c>
      <c r="Y127" s="12">
        <v>1</v>
      </c>
      <c r="Z127" s="30">
        <v>0</v>
      </c>
      <c r="AA127" s="845">
        <f t="shared" si="49"/>
        <v>6</v>
      </c>
      <c r="AB127" s="878">
        <v>1</v>
      </c>
      <c r="AC127" s="878">
        <v>0</v>
      </c>
      <c r="AD127" s="878">
        <v>0</v>
      </c>
      <c r="AE127" s="878">
        <v>0</v>
      </c>
      <c r="AF127" s="878">
        <v>2</v>
      </c>
      <c r="AG127" s="878">
        <v>0</v>
      </c>
      <c r="AH127" s="878">
        <v>0</v>
      </c>
      <c r="AI127" s="878">
        <v>0</v>
      </c>
      <c r="AJ127" s="878">
        <v>0</v>
      </c>
      <c r="AK127" s="878">
        <v>0</v>
      </c>
      <c r="AL127" s="878">
        <v>2</v>
      </c>
      <c r="AM127" s="878">
        <v>0</v>
      </c>
      <c r="AN127" s="830">
        <f t="shared" si="50"/>
        <v>5</v>
      </c>
    </row>
    <row r="128" spans="1:40" x14ac:dyDescent="0.55000000000000004">
      <c r="A128" s="8" t="s">
        <v>39</v>
      </c>
      <c r="B128" s="12">
        <v>0</v>
      </c>
      <c r="C128" s="12">
        <v>0</v>
      </c>
      <c r="D128" s="12">
        <v>0</v>
      </c>
      <c r="E128" s="12">
        <v>0</v>
      </c>
      <c r="F128" s="12">
        <v>0</v>
      </c>
      <c r="G128" s="12">
        <v>0</v>
      </c>
      <c r="H128" s="12">
        <v>1</v>
      </c>
      <c r="I128" s="12">
        <v>1</v>
      </c>
      <c r="J128" s="12">
        <v>0</v>
      </c>
      <c r="K128" s="12">
        <v>1</v>
      </c>
      <c r="L128" s="12">
        <v>0</v>
      </c>
      <c r="M128" s="12">
        <v>2</v>
      </c>
      <c r="N128" s="865">
        <f t="shared" si="48"/>
        <v>5</v>
      </c>
      <c r="O128" s="30">
        <v>1</v>
      </c>
      <c r="P128" s="12">
        <v>1</v>
      </c>
      <c r="Q128" s="30">
        <v>0</v>
      </c>
      <c r="R128" s="12">
        <v>1</v>
      </c>
      <c r="S128" s="12">
        <v>0</v>
      </c>
      <c r="T128" s="12">
        <v>0</v>
      </c>
      <c r="U128" s="12">
        <v>2</v>
      </c>
      <c r="V128" s="12">
        <v>0</v>
      </c>
      <c r="W128" s="12">
        <v>1</v>
      </c>
      <c r="X128" s="12">
        <v>0</v>
      </c>
      <c r="Y128" s="12">
        <v>0</v>
      </c>
      <c r="Z128" s="30">
        <v>2</v>
      </c>
      <c r="AA128" s="845">
        <f t="shared" si="49"/>
        <v>8</v>
      </c>
      <c r="AB128" s="878">
        <v>1</v>
      </c>
      <c r="AC128" s="878">
        <v>2</v>
      </c>
      <c r="AD128" s="878">
        <v>1</v>
      </c>
      <c r="AE128" s="878">
        <v>0</v>
      </c>
      <c r="AF128" s="878">
        <v>0</v>
      </c>
      <c r="AG128" s="878">
        <v>1</v>
      </c>
      <c r="AH128" s="878">
        <v>1</v>
      </c>
      <c r="AI128" s="878">
        <v>0</v>
      </c>
      <c r="AJ128" s="878">
        <v>0</v>
      </c>
      <c r="AK128" s="878">
        <v>0</v>
      </c>
      <c r="AL128" s="878">
        <v>3</v>
      </c>
      <c r="AM128" s="878">
        <v>1</v>
      </c>
      <c r="AN128" s="830">
        <f t="shared" si="50"/>
        <v>10</v>
      </c>
    </row>
    <row r="129" spans="1:40" x14ac:dyDescent="0.55000000000000004">
      <c r="A129" s="8" t="s">
        <v>40</v>
      </c>
      <c r="B129" s="12">
        <v>0</v>
      </c>
      <c r="C129" s="12">
        <v>0</v>
      </c>
      <c r="D129" s="12">
        <v>0</v>
      </c>
      <c r="E129" s="12">
        <v>0</v>
      </c>
      <c r="F129" s="12">
        <v>0</v>
      </c>
      <c r="G129" s="12">
        <v>0</v>
      </c>
      <c r="H129" s="12">
        <v>0</v>
      </c>
      <c r="I129" s="12">
        <v>1</v>
      </c>
      <c r="J129" s="12">
        <v>0</v>
      </c>
      <c r="K129" s="12">
        <v>0</v>
      </c>
      <c r="L129" s="12">
        <v>0</v>
      </c>
      <c r="M129" s="12">
        <v>0</v>
      </c>
      <c r="N129" s="865">
        <f t="shared" si="48"/>
        <v>1</v>
      </c>
      <c r="O129" s="30">
        <v>0</v>
      </c>
      <c r="P129" s="12">
        <v>0</v>
      </c>
      <c r="Q129" s="30">
        <v>0</v>
      </c>
      <c r="R129" s="12">
        <v>0</v>
      </c>
      <c r="S129" s="12">
        <v>0</v>
      </c>
      <c r="T129" s="12">
        <v>0</v>
      </c>
      <c r="U129" s="12">
        <v>0</v>
      </c>
      <c r="V129" s="12">
        <v>0</v>
      </c>
      <c r="W129" s="12">
        <v>0</v>
      </c>
      <c r="X129" s="12">
        <v>0</v>
      </c>
      <c r="Y129" s="12">
        <v>1</v>
      </c>
      <c r="Z129" s="30">
        <v>0</v>
      </c>
      <c r="AA129" s="845">
        <f t="shared" si="49"/>
        <v>1</v>
      </c>
      <c r="AB129" s="878">
        <v>0</v>
      </c>
      <c r="AC129" s="878">
        <v>0</v>
      </c>
      <c r="AD129" s="878">
        <v>0</v>
      </c>
      <c r="AE129" s="878">
        <v>0</v>
      </c>
      <c r="AF129" s="878">
        <v>0</v>
      </c>
      <c r="AG129" s="878">
        <v>0</v>
      </c>
      <c r="AH129" s="878">
        <v>0</v>
      </c>
      <c r="AI129" s="878">
        <v>0</v>
      </c>
      <c r="AJ129" s="878">
        <v>0</v>
      </c>
      <c r="AK129" s="878">
        <v>0</v>
      </c>
      <c r="AL129" s="878">
        <v>1</v>
      </c>
      <c r="AM129" s="866">
        <v>0</v>
      </c>
      <c r="AN129" s="830">
        <f t="shared" si="50"/>
        <v>1</v>
      </c>
    </row>
    <row r="130" spans="1:40" x14ac:dyDescent="0.55000000000000004">
      <c r="A130" s="8" t="s">
        <v>41</v>
      </c>
      <c r="B130" s="12">
        <v>1</v>
      </c>
      <c r="C130" s="12">
        <v>2</v>
      </c>
      <c r="D130" s="12">
        <v>1</v>
      </c>
      <c r="E130" s="12">
        <v>0</v>
      </c>
      <c r="F130" s="12">
        <v>0</v>
      </c>
      <c r="G130" s="12">
        <v>0</v>
      </c>
      <c r="H130" s="12">
        <v>1</v>
      </c>
      <c r="I130" s="12">
        <v>1</v>
      </c>
      <c r="J130" s="12">
        <v>0</v>
      </c>
      <c r="K130" s="12">
        <v>0</v>
      </c>
      <c r="L130" s="12">
        <v>0</v>
      </c>
      <c r="M130" s="12">
        <v>0</v>
      </c>
      <c r="N130" s="865">
        <f t="shared" si="48"/>
        <v>6</v>
      </c>
      <c r="O130" s="30">
        <v>0</v>
      </c>
      <c r="P130" s="12">
        <v>3</v>
      </c>
      <c r="Q130" s="30">
        <v>0</v>
      </c>
      <c r="R130" s="12">
        <v>0</v>
      </c>
      <c r="S130" s="12">
        <v>0</v>
      </c>
      <c r="T130" s="12">
        <v>2</v>
      </c>
      <c r="U130" s="12">
        <v>0</v>
      </c>
      <c r="V130" s="12">
        <v>2</v>
      </c>
      <c r="W130" s="12">
        <v>0</v>
      </c>
      <c r="X130" s="12">
        <v>1</v>
      </c>
      <c r="Y130" s="12">
        <v>2</v>
      </c>
      <c r="Z130" s="30">
        <v>0</v>
      </c>
      <c r="AA130" s="845">
        <f t="shared" si="49"/>
        <v>10</v>
      </c>
      <c r="AB130" s="878">
        <v>1</v>
      </c>
      <c r="AC130" s="878">
        <v>1</v>
      </c>
      <c r="AD130" s="878">
        <v>0</v>
      </c>
      <c r="AE130" s="878">
        <v>2</v>
      </c>
      <c r="AF130" s="878">
        <v>0</v>
      </c>
      <c r="AG130" s="878">
        <v>2</v>
      </c>
      <c r="AH130" s="878">
        <v>1</v>
      </c>
      <c r="AI130" s="878">
        <v>2</v>
      </c>
      <c r="AJ130" s="878">
        <v>1</v>
      </c>
      <c r="AK130" s="878">
        <v>0</v>
      </c>
      <c r="AL130" s="878">
        <v>2</v>
      </c>
      <c r="AM130" s="878">
        <v>1</v>
      </c>
      <c r="AN130" s="830">
        <f t="shared" si="50"/>
        <v>13</v>
      </c>
    </row>
    <row r="131" spans="1:40" x14ac:dyDescent="0.55000000000000004">
      <c r="A131" s="8" t="s">
        <v>42</v>
      </c>
      <c r="B131" s="12">
        <v>0</v>
      </c>
      <c r="C131" s="12">
        <v>0</v>
      </c>
      <c r="D131" s="12">
        <v>2</v>
      </c>
      <c r="E131" s="12">
        <v>0</v>
      </c>
      <c r="F131" s="12">
        <v>3</v>
      </c>
      <c r="G131" s="12">
        <v>1</v>
      </c>
      <c r="H131" s="12">
        <v>0</v>
      </c>
      <c r="I131" s="12">
        <v>0</v>
      </c>
      <c r="J131" s="12">
        <v>1</v>
      </c>
      <c r="K131" s="12">
        <v>0</v>
      </c>
      <c r="L131" s="12">
        <v>1</v>
      </c>
      <c r="M131" s="12">
        <v>1</v>
      </c>
      <c r="N131" s="865">
        <f t="shared" si="48"/>
        <v>9</v>
      </c>
      <c r="O131" s="30">
        <v>0</v>
      </c>
      <c r="P131" s="12">
        <v>0</v>
      </c>
      <c r="Q131" s="30">
        <v>2</v>
      </c>
      <c r="R131" s="12">
        <v>1</v>
      </c>
      <c r="S131" s="12">
        <v>0</v>
      </c>
      <c r="T131" s="12">
        <v>0</v>
      </c>
      <c r="U131" s="12">
        <v>2</v>
      </c>
      <c r="V131" s="12">
        <v>0</v>
      </c>
      <c r="W131" s="12">
        <v>2</v>
      </c>
      <c r="X131" s="12">
        <v>1</v>
      </c>
      <c r="Y131" s="12">
        <v>0</v>
      </c>
      <c r="Z131" s="30">
        <v>0</v>
      </c>
      <c r="AA131" s="845">
        <f t="shared" si="49"/>
        <v>8</v>
      </c>
      <c r="AB131" s="878">
        <v>1</v>
      </c>
      <c r="AC131" s="878">
        <v>0</v>
      </c>
      <c r="AD131" s="878">
        <v>0</v>
      </c>
      <c r="AE131" s="878">
        <v>0</v>
      </c>
      <c r="AF131" s="878">
        <v>0</v>
      </c>
      <c r="AG131" s="878">
        <v>1</v>
      </c>
      <c r="AH131" s="878">
        <v>0</v>
      </c>
      <c r="AI131" s="878">
        <v>1</v>
      </c>
      <c r="AJ131" s="878">
        <v>1</v>
      </c>
      <c r="AK131" s="878">
        <v>1</v>
      </c>
      <c r="AL131" s="878">
        <v>0</v>
      </c>
      <c r="AM131" s="878">
        <v>0</v>
      </c>
      <c r="AN131" s="830">
        <f t="shared" si="50"/>
        <v>5</v>
      </c>
    </row>
    <row r="132" spans="1:40" x14ac:dyDescent="0.55000000000000004">
      <c r="A132" s="8" t="s">
        <v>43</v>
      </c>
      <c r="B132" s="12">
        <v>0</v>
      </c>
      <c r="C132" s="12">
        <v>0</v>
      </c>
      <c r="D132" s="12">
        <v>0</v>
      </c>
      <c r="E132" s="12">
        <v>0</v>
      </c>
      <c r="F132" s="12">
        <v>0</v>
      </c>
      <c r="G132" s="12">
        <v>0</v>
      </c>
      <c r="H132" s="12">
        <v>0</v>
      </c>
      <c r="I132" s="12">
        <v>0</v>
      </c>
      <c r="J132" s="12">
        <v>0</v>
      </c>
      <c r="K132" s="12">
        <v>0</v>
      </c>
      <c r="L132" s="12">
        <v>1</v>
      </c>
      <c r="M132" s="12">
        <v>0</v>
      </c>
      <c r="N132" s="865">
        <f t="shared" si="48"/>
        <v>1</v>
      </c>
      <c r="O132" s="30">
        <v>0</v>
      </c>
      <c r="P132" s="12">
        <v>0</v>
      </c>
      <c r="Q132" s="30">
        <v>1</v>
      </c>
      <c r="R132" s="12">
        <v>0</v>
      </c>
      <c r="S132" s="12">
        <v>0</v>
      </c>
      <c r="T132" s="12">
        <v>0</v>
      </c>
      <c r="U132" s="12">
        <v>1</v>
      </c>
      <c r="V132" s="12">
        <v>0</v>
      </c>
      <c r="W132" s="12">
        <v>0</v>
      </c>
      <c r="X132" s="12">
        <v>0</v>
      </c>
      <c r="Y132" s="12">
        <v>0</v>
      </c>
      <c r="Z132" s="30">
        <v>0</v>
      </c>
      <c r="AA132" s="845">
        <f t="shared" si="49"/>
        <v>2</v>
      </c>
      <c r="AB132" s="866">
        <v>0</v>
      </c>
      <c r="AC132" s="866">
        <v>0</v>
      </c>
      <c r="AD132" s="866">
        <v>0</v>
      </c>
      <c r="AE132" s="866">
        <v>0</v>
      </c>
      <c r="AF132" s="866">
        <v>0</v>
      </c>
      <c r="AG132" s="866">
        <v>0</v>
      </c>
      <c r="AH132" s="866">
        <v>0</v>
      </c>
      <c r="AI132" s="866">
        <v>0</v>
      </c>
      <c r="AJ132" s="866">
        <v>0</v>
      </c>
      <c r="AK132" s="866">
        <v>0</v>
      </c>
      <c r="AL132" s="866">
        <v>0</v>
      </c>
      <c r="AM132" s="866">
        <v>0</v>
      </c>
      <c r="AN132" s="830">
        <f t="shared" si="50"/>
        <v>0</v>
      </c>
    </row>
    <row r="133" spans="1:40" x14ac:dyDescent="0.55000000000000004">
      <c r="A133" s="8" t="s">
        <v>44</v>
      </c>
      <c r="B133" s="12">
        <v>0</v>
      </c>
      <c r="C133" s="12">
        <v>0</v>
      </c>
      <c r="D133" s="12">
        <v>1</v>
      </c>
      <c r="E133" s="12">
        <v>0</v>
      </c>
      <c r="F133" s="12">
        <v>0</v>
      </c>
      <c r="G133" s="12">
        <v>0</v>
      </c>
      <c r="H133" s="12">
        <v>0</v>
      </c>
      <c r="I133" s="12">
        <v>0</v>
      </c>
      <c r="J133" s="12">
        <v>0</v>
      </c>
      <c r="K133" s="12">
        <v>1</v>
      </c>
      <c r="L133" s="12">
        <v>0</v>
      </c>
      <c r="M133" s="12">
        <v>0</v>
      </c>
      <c r="N133" s="865">
        <f t="shared" si="48"/>
        <v>2</v>
      </c>
      <c r="O133" s="30">
        <v>0</v>
      </c>
      <c r="P133" s="12">
        <v>0</v>
      </c>
      <c r="Q133" s="30">
        <v>0</v>
      </c>
      <c r="R133" s="12">
        <v>0</v>
      </c>
      <c r="S133" s="12">
        <v>0</v>
      </c>
      <c r="T133" s="12">
        <v>0</v>
      </c>
      <c r="U133" s="12">
        <v>0</v>
      </c>
      <c r="V133" s="12">
        <v>0</v>
      </c>
      <c r="W133" s="12">
        <v>0</v>
      </c>
      <c r="X133" s="12">
        <v>0</v>
      </c>
      <c r="Y133" s="12">
        <v>0</v>
      </c>
      <c r="Z133" s="30">
        <v>0</v>
      </c>
      <c r="AA133" s="845">
        <f t="shared" si="49"/>
        <v>0</v>
      </c>
      <c r="AB133" s="866">
        <v>0</v>
      </c>
      <c r="AC133" s="866">
        <v>0</v>
      </c>
      <c r="AD133" s="866">
        <v>0</v>
      </c>
      <c r="AE133" s="866">
        <v>0</v>
      </c>
      <c r="AF133" s="866">
        <v>0</v>
      </c>
      <c r="AG133" s="866">
        <v>0</v>
      </c>
      <c r="AH133" s="866">
        <v>0</v>
      </c>
      <c r="AI133" s="866">
        <v>0</v>
      </c>
      <c r="AJ133" s="866">
        <v>0</v>
      </c>
      <c r="AK133" s="866">
        <v>0</v>
      </c>
      <c r="AL133" s="866">
        <v>0</v>
      </c>
      <c r="AM133" s="866">
        <v>0</v>
      </c>
      <c r="AN133" s="830">
        <f t="shared" si="50"/>
        <v>0</v>
      </c>
    </row>
    <row r="134" spans="1:40" x14ac:dyDescent="0.55000000000000004">
      <c r="A134" s="8" t="s">
        <v>45</v>
      </c>
      <c r="B134" s="12">
        <v>0</v>
      </c>
      <c r="C134" s="12">
        <v>0</v>
      </c>
      <c r="D134" s="12">
        <v>0</v>
      </c>
      <c r="E134" s="12">
        <v>0</v>
      </c>
      <c r="F134" s="12">
        <v>0</v>
      </c>
      <c r="G134" s="12">
        <v>0</v>
      </c>
      <c r="H134" s="12">
        <v>0</v>
      </c>
      <c r="I134" s="12">
        <v>1</v>
      </c>
      <c r="J134" s="12">
        <v>0</v>
      </c>
      <c r="K134" s="12">
        <v>0</v>
      </c>
      <c r="L134" s="12">
        <v>0</v>
      </c>
      <c r="M134" s="12">
        <v>0</v>
      </c>
      <c r="N134" s="865">
        <f t="shared" si="48"/>
        <v>1</v>
      </c>
      <c r="O134" s="30">
        <v>1</v>
      </c>
      <c r="P134" s="12">
        <v>0</v>
      </c>
      <c r="Q134" s="30">
        <v>0</v>
      </c>
      <c r="R134" s="12">
        <v>0</v>
      </c>
      <c r="S134" s="12">
        <v>0</v>
      </c>
      <c r="T134" s="12">
        <v>1</v>
      </c>
      <c r="U134" s="12">
        <v>0</v>
      </c>
      <c r="V134" s="12">
        <v>0</v>
      </c>
      <c r="W134" s="12">
        <v>0</v>
      </c>
      <c r="X134" s="12">
        <v>0</v>
      </c>
      <c r="Y134" s="12">
        <v>0</v>
      </c>
      <c r="Z134" s="30">
        <v>0</v>
      </c>
      <c r="AA134" s="845">
        <f t="shared" si="49"/>
        <v>2</v>
      </c>
      <c r="AB134" s="878">
        <v>0</v>
      </c>
      <c r="AC134" s="878">
        <v>0</v>
      </c>
      <c r="AD134" s="878">
        <v>1</v>
      </c>
      <c r="AE134" s="878">
        <v>0</v>
      </c>
      <c r="AF134" s="878">
        <v>0</v>
      </c>
      <c r="AG134" s="878">
        <v>0</v>
      </c>
      <c r="AH134" s="878">
        <v>0</v>
      </c>
      <c r="AI134" s="878">
        <v>0</v>
      </c>
      <c r="AJ134" s="878">
        <v>0</v>
      </c>
      <c r="AK134" s="878">
        <v>0</v>
      </c>
      <c r="AL134" s="878">
        <v>0</v>
      </c>
      <c r="AM134" s="878">
        <v>0</v>
      </c>
      <c r="AN134" s="830">
        <f t="shared" si="50"/>
        <v>1</v>
      </c>
    </row>
    <row r="135" spans="1:40" x14ac:dyDescent="0.55000000000000004">
      <c r="A135" s="8" t="s">
        <v>46</v>
      </c>
      <c r="B135" s="12">
        <v>0</v>
      </c>
      <c r="C135" s="12">
        <v>0</v>
      </c>
      <c r="D135" s="12">
        <v>0</v>
      </c>
      <c r="E135" s="12">
        <v>0</v>
      </c>
      <c r="F135" s="12">
        <v>0</v>
      </c>
      <c r="G135" s="12">
        <v>0</v>
      </c>
      <c r="H135" s="12">
        <v>0</v>
      </c>
      <c r="I135" s="12">
        <v>0</v>
      </c>
      <c r="J135" s="12">
        <v>0</v>
      </c>
      <c r="K135" s="12">
        <v>0</v>
      </c>
      <c r="L135" s="12">
        <v>0</v>
      </c>
      <c r="M135" s="12">
        <v>0</v>
      </c>
      <c r="N135" s="865">
        <f t="shared" si="48"/>
        <v>0</v>
      </c>
      <c r="O135" s="30">
        <v>0</v>
      </c>
      <c r="P135" s="12">
        <v>0</v>
      </c>
      <c r="Q135" s="30">
        <v>0</v>
      </c>
      <c r="R135" s="12">
        <v>0</v>
      </c>
      <c r="S135" s="12">
        <v>1</v>
      </c>
      <c r="T135" s="12">
        <v>0</v>
      </c>
      <c r="U135" s="12">
        <v>1</v>
      </c>
      <c r="V135" s="12">
        <v>0</v>
      </c>
      <c r="W135" s="12">
        <v>0</v>
      </c>
      <c r="X135" s="12">
        <v>0</v>
      </c>
      <c r="Y135" s="12">
        <v>0</v>
      </c>
      <c r="Z135" s="30">
        <v>0</v>
      </c>
      <c r="AA135" s="845">
        <f t="shared" si="49"/>
        <v>2</v>
      </c>
      <c r="AB135" s="878">
        <v>0</v>
      </c>
      <c r="AC135" s="878">
        <v>0</v>
      </c>
      <c r="AD135" s="878">
        <v>0</v>
      </c>
      <c r="AE135" s="878">
        <v>0</v>
      </c>
      <c r="AF135" s="878">
        <v>1</v>
      </c>
      <c r="AG135" s="878">
        <v>1</v>
      </c>
      <c r="AH135" s="878">
        <v>1</v>
      </c>
      <c r="AI135" s="878">
        <v>0</v>
      </c>
      <c r="AJ135" s="878">
        <v>0</v>
      </c>
      <c r="AK135" s="878">
        <v>0</v>
      </c>
      <c r="AL135" s="878">
        <v>0</v>
      </c>
      <c r="AM135" s="878">
        <v>0</v>
      </c>
      <c r="AN135" s="830">
        <f t="shared" si="50"/>
        <v>3</v>
      </c>
    </row>
    <row r="136" spans="1:40" x14ac:dyDescent="0.55000000000000004">
      <c r="A136" s="8" t="s">
        <v>47</v>
      </c>
      <c r="B136" s="12">
        <v>0</v>
      </c>
      <c r="C136" s="12">
        <v>0</v>
      </c>
      <c r="D136" s="12">
        <v>0</v>
      </c>
      <c r="E136" s="12">
        <v>2</v>
      </c>
      <c r="F136" s="12">
        <v>0</v>
      </c>
      <c r="G136" s="12">
        <v>0</v>
      </c>
      <c r="H136" s="12">
        <v>0</v>
      </c>
      <c r="I136" s="12">
        <v>0</v>
      </c>
      <c r="J136" s="12">
        <v>0</v>
      </c>
      <c r="K136" s="12">
        <v>0</v>
      </c>
      <c r="L136" s="12">
        <v>2</v>
      </c>
      <c r="M136" s="12">
        <v>1</v>
      </c>
      <c r="N136" s="865">
        <f t="shared" si="48"/>
        <v>5</v>
      </c>
      <c r="O136" s="30">
        <v>0</v>
      </c>
      <c r="P136" s="12">
        <v>1</v>
      </c>
      <c r="Q136" s="30">
        <v>1</v>
      </c>
      <c r="R136" s="12">
        <v>1</v>
      </c>
      <c r="S136" s="12">
        <v>1</v>
      </c>
      <c r="T136" s="12">
        <v>2</v>
      </c>
      <c r="U136" s="12">
        <v>0</v>
      </c>
      <c r="V136" s="12">
        <v>0</v>
      </c>
      <c r="W136" s="12">
        <v>0</v>
      </c>
      <c r="X136" s="12">
        <v>1</v>
      </c>
      <c r="Y136" s="12">
        <v>2</v>
      </c>
      <c r="Z136" s="30">
        <v>0</v>
      </c>
      <c r="AA136" s="845">
        <f t="shared" si="49"/>
        <v>9</v>
      </c>
      <c r="AB136" s="878">
        <v>1</v>
      </c>
      <c r="AC136" s="878">
        <v>0</v>
      </c>
      <c r="AD136" s="878">
        <v>0</v>
      </c>
      <c r="AE136" s="878">
        <v>0</v>
      </c>
      <c r="AF136" s="878">
        <v>0</v>
      </c>
      <c r="AG136" s="878">
        <v>0</v>
      </c>
      <c r="AH136" s="878">
        <v>1</v>
      </c>
      <c r="AI136" s="878">
        <v>0</v>
      </c>
      <c r="AJ136" s="878">
        <v>0</v>
      </c>
      <c r="AK136" s="878">
        <v>0</v>
      </c>
      <c r="AL136" s="878">
        <v>0</v>
      </c>
      <c r="AM136" s="878">
        <v>0</v>
      </c>
      <c r="AN136" s="830">
        <f t="shared" si="50"/>
        <v>2</v>
      </c>
    </row>
    <row r="137" spans="1:40" x14ac:dyDescent="0.55000000000000004">
      <c r="A137" s="8" t="s">
        <v>48</v>
      </c>
      <c r="B137" s="12">
        <v>0</v>
      </c>
      <c r="C137" s="12">
        <v>0</v>
      </c>
      <c r="D137" s="12">
        <v>0</v>
      </c>
      <c r="E137" s="12">
        <v>0</v>
      </c>
      <c r="F137" s="12">
        <v>0</v>
      </c>
      <c r="G137" s="12">
        <v>1</v>
      </c>
      <c r="H137" s="12">
        <v>0</v>
      </c>
      <c r="I137" s="12">
        <v>0</v>
      </c>
      <c r="J137" s="12">
        <v>0</v>
      </c>
      <c r="K137" s="12">
        <v>0</v>
      </c>
      <c r="L137" s="12">
        <v>0</v>
      </c>
      <c r="M137" s="12">
        <v>0</v>
      </c>
      <c r="N137" s="865">
        <f t="shared" si="48"/>
        <v>1</v>
      </c>
      <c r="O137" s="30">
        <v>0</v>
      </c>
      <c r="P137" s="12">
        <v>0</v>
      </c>
      <c r="Q137" s="30">
        <v>0</v>
      </c>
      <c r="R137" s="12">
        <v>0</v>
      </c>
      <c r="S137" s="12">
        <v>0</v>
      </c>
      <c r="T137" s="12">
        <v>0</v>
      </c>
      <c r="U137" s="12">
        <v>0</v>
      </c>
      <c r="V137" s="12">
        <v>0</v>
      </c>
      <c r="W137" s="12">
        <v>0</v>
      </c>
      <c r="X137" s="12">
        <v>0</v>
      </c>
      <c r="Y137" s="12">
        <v>0</v>
      </c>
      <c r="Z137" s="30">
        <v>0</v>
      </c>
      <c r="AA137" s="845">
        <f t="shared" si="49"/>
        <v>0</v>
      </c>
      <c r="AB137" s="878">
        <v>0</v>
      </c>
      <c r="AC137" s="878">
        <v>0</v>
      </c>
      <c r="AD137" s="878">
        <v>0</v>
      </c>
      <c r="AE137" s="878">
        <v>0</v>
      </c>
      <c r="AF137" s="878">
        <v>1</v>
      </c>
      <c r="AG137" s="878">
        <v>0</v>
      </c>
      <c r="AH137" s="878">
        <v>0</v>
      </c>
      <c r="AI137" s="878">
        <v>0</v>
      </c>
      <c r="AJ137" s="878">
        <v>0</v>
      </c>
      <c r="AK137" s="878">
        <v>0</v>
      </c>
      <c r="AL137" s="878">
        <v>1</v>
      </c>
      <c r="AM137" s="878">
        <v>0</v>
      </c>
      <c r="AN137" s="830">
        <f t="shared" si="50"/>
        <v>2</v>
      </c>
    </row>
    <row r="138" spans="1:40" x14ac:dyDescent="0.55000000000000004">
      <c r="A138" s="8" t="s">
        <v>49</v>
      </c>
      <c r="B138" s="12">
        <v>0</v>
      </c>
      <c r="C138" s="12">
        <v>0</v>
      </c>
      <c r="D138" s="12">
        <v>0</v>
      </c>
      <c r="E138" s="12">
        <v>0</v>
      </c>
      <c r="F138" s="12">
        <v>0</v>
      </c>
      <c r="G138" s="12">
        <v>0</v>
      </c>
      <c r="H138" s="12">
        <v>0</v>
      </c>
      <c r="I138" s="12">
        <v>0</v>
      </c>
      <c r="J138" s="12">
        <v>0</v>
      </c>
      <c r="K138" s="12">
        <v>0</v>
      </c>
      <c r="L138" s="12">
        <v>0</v>
      </c>
      <c r="M138" s="12">
        <v>0</v>
      </c>
      <c r="N138" s="865">
        <f t="shared" si="48"/>
        <v>0</v>
      </c>
      <c r="O138" s="30">
        <v>0</v>
      </c>
      <c r="P138" s="12">
        <v>1</v>
      </c>
      <c r="Q138" s="30">
        <v>0</v>
      </c>
      <c r="R138" s="12">
        <v>0</v>
      </c>
      <c r="S138" s="12">
        <v>0</v>
      </c>
      <c r="T138" s="12">
        <v>1</v>
      </c>
      <c r="U138" s="12">
        <v>0</v>
      </c>
      <c r="V138" s="12">
        <v>1</v>
      </c>
      <c r="W138" s="12">
        <v>1</v>
      </c>
      <c r="X138" s="12">
        <v>0</v>
      </c>
      <c r="Y138" s="12">
        <v>0</v>
      </c>
      <c r="Z138" s="30">
        <v>0</v>
      </c>
      <c r="AA138" s="845">
        <f t="shared" si="49"/>
        <v>4</v>
      </c>
      <c r="AB138" s="878">
        <v>1</v>
      </c>
      <c r="AC138" s="878">
        <v>1</v>
      </c>
      <c r="AD138" s="878">
        <v>1</v>
      </c>
      <c r="AE138" s="878">
        <v>2</v>
      </c>
      <c r="AF138" s="878">
        <v>2</v>
      </c>
      <c r="AG138" s="878">
        <v>0</v>
      </c>
      <c r="AH138" s="878">
        <v>0</v>
      </c>
      <c r="AI138" s="878">
        <v>0</v>
      </c>
      <c r="AJ138" s="878">
        <v>3</v>
      </c>
      <c r="AK138" s="878">
        <v>1</v>
      </c>
      <c r="AL138" s="878">
        <v>0</v>
      </c>
      <c r="AM138" s="878">
        <v>1</v>
      </c>
      <c r="AN138" s="830">
        <f t="shared" si="50"/>
        <v>12</v>
      </c>
    </row>
    <row r="139" spans="1:40" x14ac:dyDescent="0.55000000000000004">
      <c r="A139" s="8" t="s">
        <v>50</v>
      </c>
      <c r="B139" s="12">
        <v>0</v>
      </c>
      <c r="C139" s="12">
        <v>0</v>
      </c>
      <c r="D139" s="12">
        <v>0</v>
      </c>
      <c r="E139" s="12">
        <v>1</v>
      </c>
      <c r="F139" s="12">
        <v>0</v>
      </c>
      <c r="G139" s="12">
        <v>0</v>
      </c>
      <c r="H139" s="12">
        <v>0</v>
      </c>
      <c r="I139" s="12">
        <v>0</v>
      </c>
      <c r="J139" s="12">
        <v>0</v>
      </c>
      <c r="K139" s="12">
        <v>1</v>
      </c>
      <c r="L139" s="12">
        <v>0</v>
      </c>
      <c r="M139" s="12">
        <v>0</v>
      </c>
      <c r="N139" s="865">
        <f t="shared" si="48"/>
        <v>2</v>
      </c>
      <c r="O139" s="30">
        <v>0</v>
      </c>
      <c r="P139" s="12">
        <v>0</v>
      </c>
      <c r="Q139" s="30">
        <v>1</v>
      </c>
      <c r="R139" s="12">
        <v>0</v>
      </c>
      <c r="S139" s="12">
        <v>1</v>
      </c>
      <c r="T139" s="12">
        <v>0</v>
      </c>
      <c r="U139" s="12">
        <v>0</v>
      </c>
      <c r="V139" s="12">
        <v>0</v>
      </c>
      <c r="W139" s="12">
        <v>0</v>
      </c>
      <c r="X139" s="12">
        <v>0</v>
      </c>
      <c r="Y139" s="12">
        <v>0</v>
      </c>
      <c r="Z139" s="30">
        <v>0</v>
      </c>
      <c r="AA139" s="845">
        <f t="shared" si="49"/>
        <v>2</v>
      </c>
      <c r="AB139" s="878">
        <v>0</v>
      </c>
      <c r="AC139" s="878">
        <v>0</v>
      </c>
      <c r="AD139" s="878">
        <v>0</v>
      </c>
      <c r="AE139" s="878">
        <v>0</v>
      </c>
      <c r="AF139" s="878">
        <v>0</v>
      </c>
      <c r="AG139" s="878">
        <v>0</v>
      </c>
      <c r="AH139" s="878">
        <v>0</v>
      </c>
      <c r="AI139" s="878">
        <v>1</v>
      </c>
      <c r="AJ139" s="878">
        <v>0</v>
      </c>
      <c r="AK139" s="878">
        <v>0</v>
      </c>
      <c r="AL139" s="878">
        <v>0</v>
      </c>
      <c r="AM139" s="878">
        <v>0</v>
      </c>
      <c r="AN139" s="830">
        <f t="shared" si="50"/>
        <v>1</v>
      </c>
    </row>
    <row r="140" spans="1:40" x14ac:dyDescent="0.55000000000000004">
      <c r="A140" s="8" t="s">
        <v>51</v>
      </c>
      <c r="B140" s="12">
        <v>1</v>
      </c>
      <c r="C140" s="12">
        <v>0</v>
      </c>
      <c r="D140" s="12">
        <v>1</v>
      </c>
      <c r="E140" s="12">
        <v>0</v>
      </c>
      <c r="F140" s="12">
        <v>0</v>
      </c>
      <c r="G140" s="12">
        <v>0</v>
      </c>
      <c r="H140" s="12">
        <v>0</v>
      </c>
      <c r="I140" s="12">
        <v>0</v>
      </c>
      <c r="J140" s="12">
        <v>1</v>
      </c>
      <c r="K140" s="12">
        <v>0</v>
      </c>
      <c r="L140" s="12">
        <v>0</v>
      </c>
      <c r="M140" s="12">
        <v>0</v>
      </c>
      <c r="N140" s="865">
        <f t="shared" si="48"/>
        <v>3</v>
      </c>
      <c r="O140" s="30">
        <v>0</v>
      </c>
      <c r="P140" s="12">
        <v>0</v>
      </c>
      <c r="Q140" s="30">
        <v>0</v>
      </c>
      <c r="R140" s="12">
        <v>1</v>
      </c>
      <c r="S140" s="12">
        <v>0</v>
      </c>
      <c r="T140" s="12">
        <v>0</v>
      </c>
      <c r="U140" s="12">
        <v>0</v>
      </c>
      <c r="V140" s="12">
        <v>0</v>
      </c>
      <c r="W140" s="12">
        <v>0</v>
      </c>
      <c r="X140" s="12">
        <v>0</v>
      </c>
      <c r="Y140" s="12">
        <v>0</v>
      </c>
      <c r="Z140" s="30">
        <v>1</v>
      </c>
      <c r="AA140" s="845">
        <f t="shared" si="49"/>
        <v>2</v>
      </c>
      <c r="AB140" s="878">
        <v>1</v>
      </c>
      <c r="AC140" s="878">
        <v>2</v>
      </c>
      <c r="AD140" s="878">
        <v>2</v>
      </c>
      <c r="AE140" s="878">
        <v>2</v>
      </c>
      <c r="AF140" s="878">
        <v>0</v>
      </c>
      <c r="AG140" s="878">
        <v>1</v>
      </c>
      <c r="AH140" s="878">
        <v>3</v>
      </c>
      <c r="AI140" s="878">
        <v>2</v>
      </c>
      <c r="AJ140" s="878">
        <v>1</v>
      </c>
      <c r="AK140" s="878">
        <v>0</v>
      </c>
      <c r="AL140" s="878">
        <v>1</v>
      </c>
      <c r="AM140" s="878">
        <v>2</v>
      </c>
      <c r="AN140" s="830">
        <f t="shared" si="50"/>
        <v>17</v>
      </c>
    </row>
    <row r="141" spans="1:40" x14ac:dyDescent="0.55000000000000004">
      <c r="A141" s="8" t="s">
        <v>52</v>
      </c>
      <c r="B141" s="12">
        <v>1</v>
      </c>
      <c r="C141" s="12">
        <v>0</v>
      </c>
      <c r="D141" s="12">
        <v>0</v>
      </c>
      <c r="E141" s="12">
        <v>0</v>
      </c>
      <c r="F141" s="12">
        <v>1</v>
      </c>
      <c r="G141" s="12">
        <v>1</v>
      </c>
      <c r="H141" s="12">
        <v>0</v>
      </c>
      <c r="I141" s="12">
        <v>0</v>
      </c>
      <c r="J141" s="12">
        <v>0</v>
      </c>
      <c r="K141" s="12">
        <v>0</v>
      </c>
      <c r="L141" s="12">
        <v>0</v>
      </c>
      <c r="M141" s="12">
        <v>2</v>
      </c>
      <c r="N141" s="865">
        <f t="shared" si="48"/>
        <v>5</v>
      </c>
      <c r="O141" s="30">
        <v>0</v>
      </c>
      <c r="P141" s="12">
        <v>1</v>
      </c>
      <c r="Q141" s="30">
        <v>2</v>
      </c>
      <c r="R141" s="12">
        <v>0</v>
      </c>
      <c r="S141" s="12">
        <v>1</v>
      </c>
      <c r="T141" s="12">
        <v>0</v>
      </c>
      <c r="U141" s="12">
        <v>2</v>
      </c>
      <c r="V141" s="12">
        <v>0</v>
      </c>
      <c r="W141" s="12">
        <v>3</v>
      </c>
      <c r="X141" s="12">
        <v>0</v>
      </c>
      <c r="Y141" s="12">
        <v>0</v>
      </c>
      <c r="Z141" s="30">
        <v>0</v>
      </c>
      <c r="AA141" s="845">
        <f t="shared" si="49"/>
        <v>9</v>
      </c>
      <c r="AB141" s="878">
        <v>2</v>
      </c>
      <c r="AC141" s="878">
        <v>2</v>
      </c>
      <c r="AD141" s="878">
        <v>0</v>
      </c>
      <c r="AE141" s="878">
        <v>0</v>
      </c>
      <c r="AF141" s="878">
        <v>0</v>
      </c>
      <c r="AG141" s="878">
        <v>0</v>
      </c>
      <c r="AH141" s="878">
        <v>1</v>
      </c>
      <c r="AI141" s="878">
        <v>1</v>
      </c>
      <c r="AJ141" s="878">
        <v>3</v>
      </c>
      <c r="AK141" s="878">
        <v>1</v>
      </c>
      <c r="AL141" s="878">
        <v>0</v>
      </c>
      <c r="AM141" s="878">
        <v>1</v>
      </c>
      <c r="AN141" s="830">
        <f t="shared" si="50"/>
        <v>11</v>
      </c>
    </row>
    <row r="142" spans="1:40" x14ac:dyDescent="0.55000000000000004">
      <c r="A142" s="8" t="s">
        <v>53</v>
      </c>
      <c r="B142" s="12">
        <v>0</v>
      </c>
      <c r="C142" s="12">
        <v>0</v>
      </c>
      <c r="D142" s="12">
        <v>0</v>
      </c>
      <c r="E142" s="12">
        <v>0</v>
      </c>
      <c r="F142" s="12">
        <v>1</v>
      </c>
      <c r="G142" s="12">
        <v>0</v>
      </c>
      <c r="H142" s="12">
        <v>0</v>
      </c>
      <c r="I142" s="12">
        <v>0</v>
      </c>
      <c r="J142" s="12">
        <v>2</v>
      </c>
      <c r="K142" s="12">
        <v>0</v>
      </c>
      <c r="L142" s="12">
        <v>0</v>
      </c>
      <c r="M142" s="12">
        <v>0</v>
      </c>
      <c r="N142" s="865">
        <f t="shared" si="48"/>
        <v>3</v>
      </c>
      <c r="O142" s="30">
        <v>1</v>
      </c>
      <c r="P142" s="12">
        <v>3</v>
      </c>
      <c r="Q142" s="30">
        <v>0</v>
      </c>
      <c r="R142" s="12">
        <v>1</v>
      </c>
      <c r="S142" s="12">
        <v>0</v>
      </c>
      <c r="T142" s="12">
        <v>0</v>
      </c>
      <c r="U142" s="12">
        <v>0</v>
      </c>
      <c r="V142" s="12">
        <v>0</v>
      </c>
      <c r="W142" s="12">
        <v>1</v>
      </c>
      <c r="X142" s="12">
        <v>0</v>
      </c>
      <c r="Y142" s="12">
        <v>0</v>
      </c>
      <c r="Z142" s="30">
        <v>0</v>
      </c>
      <c r="AA142" s="845">
        <f t="shared" si="49"/>
        <v>6</v>
      </c>
      <c r="AB142" s="878">
        <v>1</v>
      </c>
      <c r="AC142" s="878">
        <v>0</v>
      </c>
      <c r="AD142" s="878">
        <v>0</v>
      </c>
      <c r="AE142" s="878">
        <v>0</v>
      </c>
      <c r="AF142" s="878">
        <v>0</v>
      </c>
      <c r="AG142" s="878">
        <v>0</v>
      </c>
      <c r="AH142" s="878">
        <v>0</v>
      </c>
      <c r="AI142" s="878">
        <v>0</v>
      </c>
      <c r="AJ142" s="878">
        <v>0</v>
      </c>
      <c r="AK142" s="878">
        <v>0</v>
      </c>
      <c r="AL142" s="878">
        <v>0</v>
      </c>
      <c r="AM142" s="878">
        <v>0</v>
      </c>
      <c r="AN142" s="830">
        <f t="shared" si="50"/>
        <v>1</v>
      </c>
    </row>
    <row r="143" spans="1:40" x14ac:dyDescent="0.55000000000000004">
      <c r="A143" s="8" t="s">
        <v>54</v>
      </c>
      <c r="B143" s="12">
        <v>0</v>
      </c>
      <c r="C143" s="12">
        <v>0</v>
      </c>
      <c r="D143" s="12">
        <v>0</v>
      </c>
      <c r="E143" s="12">
        <v>0</v>
      </c>
      <c r="F143" s="12">
        <v>2</v>
      </c>
      <c r="G143" s="12">
        <v>0</v>
      </c>
      <c r="H143" s="12">
        <v>0</v>
      </c>
      <c r="I143" s="12">
        <v>0</v>
      </c>
      <c r="J143" s="12">
        <v>0</v>
      </c>
      <c r="K143" s="12">
        <v>0</v>
      </c>
      <c r="L143" s="12">
        <v>0</v>
      </c>
      <c r="M143" s="12">
        <v>2</v>
      </c>
      <c r="N143" s="865">
        <f t="shared" si="48"/>
        <v>4</v>
      </c>
      <c r="O143" s="30">
        <v>0</v>
      </c>
      <c r="P143" s="12">
        <v>1</v>
      </c>
      <c r="Q143" s="30">
        <v>1</v>
      </c>
      <c r="R143" s="12">
        <v>0</v>
      </c>
      <c r="S143" s="12">
        <v>0</v>
      </c>
      <c r="T143" s="12">
        <v>1</v>
      </c>
      <c r="U143" s="12">
        <v>1</v>
      </c>
      <c r="V143" s="12">
        <v>0</v>
      </c>
      <c r="W143" s="12">
        <v>2</v>
      </c>
      <c r="X143" s="12">
        <v>0</v>
      </c>
      <c r="Y143" s="12">
        <v>2</v>
      </c>
      <c r="Z143" s="30">
        <v>2</v>
      </c>
      <c r="AA143" s="845">
        <f t="shared" si="49"/>
        <v>10</v>
      </c>
      <c r="AB143" s="878">
        <v>0</v>
      </c>
      <c r="AC143" s="878">
        <v>1</v>
      </c>
      <c r="AD143" s="878">
        <v>0</v>
      </c>
      <c r="AE143" s="878">
        <v>0</v>
      </c>
      <c r="AF143" s="878">
        <v>0</v>
      </c>
      <c r="AG143" s="878">
        <v>0</v>
      </c>
      <c r="AH143" s="878">
        <v>0</v>
      </c>
      <c r="AI143" s="878">
        <v>1</v>
      </c>
      <c r="AJ143" s="878">
        <v>0</v>
      </c>
      <c r="AK143" s="878">
        <v>0</v>
      </c>
      <c r="AL143" s="878">
        <v>0</v>
      </c>
      <c r="AM143" s="878">
        <v>0</v>
      </c>
      <c r="AN143" s="830">
        <f t="shared" si="50"/>
        <v>2</v>
      </c>
    </row>
    <row r="144" spans="1:40" x14ac:dyDescent="0.55000000000000004">
      <c r="A144" s="8" t="s">
        <v>55</v>
      </c>
      <c r="B144" s="12">
        <v>0</v>
      </c>
      <c r="C144" s="12">
        <v>0</v>
      </c>
      <c r="D144" s="12">
        <v>0</v>
      </c>
      <c r="E144" s="12">
        <v>0</v>
      </c>
      <c r="F144" s="12">
        <v>0</v>
      </c>
      <c r="G144" s="12">
        <v>0</v>
      </c>
      <c r="H144" s="12">
        <v>0</v>
      </c>
      <c r="I144" s="12">
        <v>0</v>
      </c>
      <c r="J144" s="12">
        <v>0</v>
      </c>
      <c r="K144" s="12">
        <v>0</v>
      </c>
      <c r="L144" s="12">
        <v>0</v>
      </c>
      <c r="M144" s="12">
        <v>0</v>
      </c>
      <c r="N144" s="865">
        <f t="shared" si="48"/>
        <v>0</v>
      </c>
      <c r="O144" s="30">
        <v>0</v>
      </c>
      <c r="P144" s="12">
        <v>0</v>
      </c>
      <c r="Q144" s="30">
        <v>0</v>
      </c>
      <c r="R144" s="12">
        <v>0</v>
      </c>
      <c r="S144" s="12">
        <v>0</v>
      </c>
      <c r="T144" s="12">
        <v>0</v>
      </c>
      <c r="U144" s="12">
        <v>2</v>
      </c>
      <c r="V144" s="12">
        <v>0</v>
      </c>
      <c r="W144" s="12">
        <v>0</v>
      </c>
      <c r="X144" s="12">
        <v>0</v>
      </c>
      <c r="Y144" s="12">
        <v>0</v>
      </c>
      <c r="Z144" s="30">
        <v>0</v>
      </c>
      <c r="AA144" s="845">
        <f t="shared" si="49"/>
        <v>2</v>
      </c>
      <c r="AB144" s="878">
        <v>0</v>
      </c>
      <c r="AC144" s="878">
        <v>0</v>
      </c>
      <c r="AD144" s="878">
        <v>0</v>
      </c>
      <c r="AE144" s="878">
        <v>0</v>
      </c>
      <c r="AF144" s="878">
        <v>0</v>
      </c>
      <c r="AG144" s="878">
        <v>0</v>
      </c>
      <c r="AH144" s="878">
        <v>0</v>
      </c>
      <c r="AI144" s="878">
        <v>1</v>
      </c>
      <c r="AJ144" s="878">
        <v>0</v>
      </c>
      <c r="AK144" s="878">
        <v>1</v>
      </c>
      <c r="AL144" s="878">
        <v>0</v>
      </c>
      <c r="AM144" s="878">
        <v>0</v>
      </c>
      <c r="AN144" s="830">
        <f t="shared" si="50"/>
        <v>2</v>
      </c>
    </row>
    <row r="145" spans="1:40" x14ac:dyDescent="0.55000000000000004">
      <c r="A145" s="8" t="s">
        <v>56</v>
      </c>
      <c r="B145" s="12">
        <v>0</v>
      </c>
      <c r="C145" s="12">
        <v>0</v>
      </c>
      <c r="D145" s="12">
        <v>0</v>
      </c>
      <c r="E145" s="12">
        <v>0</v>
      </c>
      <c r="F145" s="12">
        <v>0</v>
      </c>
      <c r="G145" s="12">
        <v>0</v>
      </c>
      <c r="H145" s="12">
        <v>0</v>
      </c>
      <c r="I145" s="12">
        <v>1</v>
      </c>
      <c r="J145" s="12">
        <v>0</v>
      </c>
      <c r="K145" s="12">
        <v>0</v>
      </c>
      <c r="L145" s="12">
        <v>0</v>
      </c>
      <c r="M145" s="12">
        <v>0</v>
      </c>
      <c r="N145" s="865">
        <f t="shared" si="48"/>
        <v>1</v>
      </c>
      <c r="O145" s="30">
        <v>1</v>
      </c>
      <c r="P145" s="12">
        <v>0</v>
      </c>
      <c r="Q145" s="30">
        <v>1</v>
      </c>
      <c r="R145" s="12">
        <v>0</v>
      </c>
      <c r="S145" s="12">
        <v>0</v>
      </c>
      <c r="T145" s="12">
        <v>0</v>
      </c>
      <c r="U145" s="12">
        <v>0</v>
      </c>
      <c r="V145" s="12">
        <v>0</v>
      </c>
      <c r="W145" s="12">
        <v>0</v>
      </c>
      <c r="X145" s="12">
        <v>0</v>
      </c>
      <c r="Y145" s="12">
        <v>0</v>
      </c>
      <c r="Z145" s="30">
        <v>1</v>
      </c>
      <c r="AA145" s="845">
        <f t="shared" si="49"/>
        <v>3</v>
      </c>
      <c r="AB145" s="878">
        <v>0</v>
      </c>
      <c r="AC145" s="878">
        <v>1</v>
      </c>
      <c r="AD145" s="878">
        <v>0</v>
      </c>
      <c r="AE145" s="878">
        <v>1</v>
      </c>
      <c r="AF145" s="878">
        <v>0</v>
      </c>
      <c r="AG145" s="878">
        <v>0</v>
      </c>
      <c r="AH145" s="878">
        <v>1</v>
      </c>
      <c r="AI145" s="878">
        <v>0</v>
      </c>
      <c r="AJ145" s="878">
        <v>0</v>
      </c>
      <c r="AK145" s="878">
        <v>0</v>
      </c>
      <c r="AL145" s="878">
        <v>0</v>
      </c>
      <c r="AM145" s="878">
        <v>0</v>
      </c>
      <c r="AN145" s="830">
        <f t="shared" si="50"/>
        <v>3</v>
      </c>
    </row>
    <row r="146" spans="1:40" x14ac:dyDescent="0.55000000000000004">
      <c r="A146" s="8" t="s">
        <v>57</v>
      </c>
      <c r="B146" s="12">
        <v>3</v>
      </c>
      <c r="C146" s="12">
        <v>0</v>
      </c>
      <c r="D146" s="12">
        <v>0</v>
      </c>
      <c r="E146" s="12">
        <v>3</v>
      </c>
      <c r="F146" s="12">
        <v>1</v>
      </c>
      <c r="G146" s="12">
        <v>0</v>
      </c>
      <c r="H146" s="12">
        <v>2</v>
      </c>
      <c r="I146" s="12">
        <v>0</v>
      </c>
      <c r="J146" s="12">
        <v>0</v>
      </c>
      <c r="K146" s="12">
        <v>0</v>
      </c>
      <c r="L146" s="12">
        <v>0</v>
      </c>
      <c r="M146" s="12">
        <v>1</v>
      </c>
      <c r="N146" s="865">
        <f t="shared" si="48"/>
        <v>10</v>
      </c>
      <c r="O146" s="30">
        <v>1</v>
      </c>
      <c r="P146" s="12">
        <v>3</v>
      </c>
      <c r="Q146" s="30">
        <v>1</v>
      </c>
      <c r="R146" s="12">
        <v>1</v>
      </c>
      <c r="S146" s="12">
        <v>0</v>
      </c>
      <c r="T146" s="12">
        <v>1</v>
      </c>
      <c r="U146" s="12">
        <v>2</v>
      </c>
      <c r="V146" s="12">
        <v>4</v>
      </c>
      <c r="W146" s="12">
        <v>0</v>
      </c>
      <c r="X146" s="12">
        <v>0</v>
      </c>
      <c r="Y146" s="12">
        <v>0</v>
      </c>
      <c r="Z146" s="30">
        <v>1</v>
      </c>
      <c r="AA146" s="845">
        <f t="shared" si="49"/>
        <v>14</v>
      </c>
      <c r="AB146" s="878">
        <v>1</v>
      </c>
      <c r="AC146" s="878">
        <v>4</v>
      </c>
      <c r="AD146" s="878">
        <v>2</v>
      </c>
      <c r="AE146" s="878">
        <v>1</v>
      </c>
      <c r="AF146" s="878">
        <v>0</v>
      </c>
      <c r="AG146" s="878">
        <v>1</v>
      </c>
      <c r="AH146" s="878">
        <v>0</v>
      </c>
      <c r="AI146" s="878">
        <v>0</v>
      </c>
      <c r="AJ146" s="878">
        <v>1</v>
      </c>
      <c r="AK146" s="878">
        <v>1</v>
      </c>
      <c r="AL146" s="878">
        <v>1</v>
      </c>
      <c r="AM146" s="878">
        <v>1</v>
      </c>
      <c r="AN146" s="830">
        <f t="shared" si="50"/>
        <v>13</v>
      </c>
    </row>
    <row r="147" spans="1:40" x14ac:dyDescent="0.55000000000000004">
      <c r="A147" s="8" t="s">
        <v>58</v>
      </c>
      <c r="B147" s="12">
        <v>0</v>
      </c>
      <c r="C147" s="12">
        <v>0</v>
      </c>
      <c r="D147" s="12">
        <v>0</v>
      </c>
      <c r="E147" s="12">
        <v>0</v>
      </c>
      <c r="F147" s="12">
        <v>0</v>
      </c>
      <c r="G147" s="12">
        <v>0</v>
      </c>
      <c r="H147" s="12">
        <v>0</v>
      </c>
      <c r="I147" s="12">
        <v>0</v>
      </c>
      <c r="J147" s="12">
        <v>0</v>
      </c>
      <c r="K147" s="12">
        <v>0</v>
      </c>
      <c r="L147" s="12">
        <v>0</v>
      </c>
      <c r="M147" s="12">
        <v>0</v>
      </c>
      <c r="N147" s="865">
        <f t="shared" si="48"/>
        <v>0</v>
      </c>
      <c r="O147" s="30">
        <v>1</v>
      </c>
      <c r="P147" s="12">
        <v>0</v>
      </c>
      <c r="Q147" s="30">
        <v>0</v>
      </c>
      <c r="R147" s="12">
        <v>0</v>
      </c>
      <c r="S147" s="12">
        <v>0</v>
      </c>
      <c r="T147" s="12">
        <v>0</v>
      </c>
      <c r="U147" s="12">
        <v>0</v>
      </c>
      <c r="V147" s="12">
        <v>0</v>
      </c>
      <c r="W147" s="12">
        <v>0</v>
      </c>
      <c r="X147" s="12">
        <v>0</v>
      </c>
      <c r="Y147" s="12">
        <v>0</v>
      </c>
      <c r="Z147" s="30">
        <v>0</v>
      </c>
      <c r="AA147" s="845">
        <f t="shared" si="49"/>
        <v>1</v>
      </c>
      <c r="AB147" s="878">
        <v>0</v>
      </c>
      <c r="AC147" s="878">
        <v>1</v>
      </c>
      <c r="AD147" s="878">
        <v>0</v>
      </c>
      <c r="AE147" s="878">
        <v>0</v>
      </c>
      <c r="AF147" s="878">
        <v>0</v>
      </c>
      <c r="AG147" s="878">
        <v>0</v>
      </c>
      <c r="AH147" s="878">
        <v>0</v>
      </c>
      <c r="AI147" s="878">
        <v>0</v>
      </c>
      <c r="AJ147" s="878">
        <v>0</v>
      </c>
      <c r="AK147" s="878">
        <v>0</v>
      </c>
      <c r="AL147" s="878">
        <v>0</v>
      </c>
      <c r="AM147" s="878">
        <v>0</v>
      </c>
      <c r="AN147" s="830">
        <f t="shared" si="50"/>
        <v>1</v>
      </c>
    </row>
    <row r="148" spans="1:40" x14ac:dyDescent="0.55000000000000004">
      <c r="A148" s="8" t="s">
        <v>59</v>
      </c>
      <c r="B148" s="12">
        <v>0</v>
      </c>
      <c r="C148" s="12">
        <v>1</v>
      </c>
      <c r="D148" s="12">
        <v>2</v>
      </c>
      <c r="E148" s="12">
        <v>0</v>
      </c>
      <c r="F148" s="12">
        <v>2</v>
      </c>
      <c r="G148" s="12">
        <v>2</v>
      </c>
      <c r="H148" s="12">
        <v>1</v>
      </c>
      <c r="I148" s="12">
        <v>1</v>
      </c>
      <c r="J148" s="12">
        <v>0</v>
      </c>
      <c r="K148" s="12">
        <v>0</v>
      </c>
      <c r="L148" s="12">
        <v>2</v>
      </c>
      <c r="M148" s="12">
        <v>0</v>
      </c>
      <c r="N148" s="865">
        <f t="shared" si="48"/>
        <v>11</v>
      </c>
      <c r="O148" s="30">
        <v>0</v>
      </c>
      <c r="P148" s="12">
        <v>1</v>
      </c>
      <c r="Q148" s="30">
        <v>0</v>
      </c>
      <c r="R148" s="12">
        <v>2</v>
      </c>
      <c r="S148" s="12">
        <v>1</v>
      </c>
      <c r="T148" s="12">
        <v>0</v>
      </c>
      <c r="U148" s="12">
        <v>0</v>
      </c>
      <c r="V148" s="12">
        <v>0</v>
      </c>
      <c r="W148" s="12">
        <v>1</v>
      </c>
      <c r="X148" s="12">
        <v>0</v>
      </c>
      <c r="Y148" s="12">
        <v>1</v>
      </c>
      <c r="Z148" s="30">
        <v>1</v>
      </c>
      <c r="AA148" s="845">
        <f t="shared" si="49"/>
        <v>7</v>
      </c>
      <c r="AB148" s="878">
        <v>0</v>
      </c>
      <c r="AC148" s="878">
        <v>1</v>
      </c>
      <c r="AD148" s="878">
        <v>2</v>
      </c>
      <c r="AE148" s="878">
        <v>1</v>
      </c>
      <c r="AF148" s="878">
        <v>0</v>
      </c>
      <c r="AG148" s="878">
        <v>1</v>
      </c>
      <c r="AH148" s="878">
        <v>0</v>
      </c>
      <c r="AI148" s="878">
        <v>1</v>
      </c>
      <c r="AJ148" s="878">
        <v>1</v>
      </c>
      <c r="AK148" s="878">
        <v>0</v>
      </c>
      <c r="AL148" s="878">
        <v>1</v>
      </c>
      <c r="AM148" s="878">
        <v>0</v>
      </c>
      <c r="AN148" s="830">
        <f t="shared" si="50"/>
        <v>8</v>
      </c>
    </row>
    <row r="149" spans="1:40" x14ac:dyDescent="0.55000000000000004">
      <c r="A149" s="8" t="s">
        <v>60</v>
      </c>
      <c r="B149" s="12">
        <v>0</v>
      </c>
      <c r="C149" s="12">
        <v>0</v>
      </c>
      <c r="D149" s="12">
        <v>0</v>
      </c>
      <c r="E149" s="12">
        <v>0</v>
      </c>
      <c r="F149" s="12">
        <v>0</v>
      </c>
      <c r="G149" s="12">
        <v>0</v>
      </c>
      <c r="H149" s="12">
        <v>0</v>
      </c>
      <c r="I149" s="12">
        <v>1</v>
      </c>
      <c r="J149" s="12">
        <v>0</v>
      </c>
      <c r="K149" s="12">
        <v>0</v>
      </c>
      <c r="L149" s="12">
        <v>0</v>
      </c>
      <c r="M149" s="12">
        <v>1</v>
      </c>
      <c r="N149" s="865">
        <f t="shared" si="48"/>
        <v>2</v>
      </c>
      <c r="O149" s="30">
        <v>0</v>
      </c>
      <c r="P149" s="12">
        <v>0</v>
      </c>
      <c r="Q149" s="30">
        <v>0</v>
      </c>
      <c r="R149" s="12">
        <v>0</v>
      </c>
      <c r="S149" s="12">
        <v>0</v>
      </c>
      <c r="T149" s="12">
        <v>0</v>
      </c>
      <c r="U149" s="12">
        <v>1</v>
      </c>
      <c r="V149" s="12">
        <v>0</v>
      </c>
      <c r="W149" s="12">
        <v>0</v>
      </c>
      <c r="X149" s="12">
        <v>0</v>
      </c>
      <c r="Y149" s="12">
        <v>0</v>
      </c>
      <c r="Z149" s="30">
        <v>0</v>
      </c>
      <c r="AA149" s="845">
        <f t="shared" si="49"/>
        <v>1</v>
      </c>
      <c r="AB149" s="866">
        <v>0</v>
      </c>
      <c r="AC149" s="866">
        <v>0</v>
      </c>
      <c r="AD149" s="866">
        <v>0</v>
      </c>
      <c r="AE149" s="866">
        <v>0</v>
      </c>
      <c r="AF149" s="866">
        <v>0</v>
      </c>
      <c r="AG149" s="866">
        <v>0</v>
      </c>
      <c r="AH149" s="866">
        <v>0</v>
      </c>
      <c r="AI149" s="866">
        <v>0</v>
      </c>
      <c r="AJ149" s="866">
        <v>0</v>
      </c>
      <c r="AK149" s="866">
        <v>0</v>
      </c>
      <c r="AL149" s="866">
        <v>0</v>
      </c>
      <c r="AM149" s="866">
        <v>0</v>
      </c>
      <c r="AN149" s="830">
        <f t="shared" si="50"/>
        <v>0</v>
      </c>
    </row>
    <row r="150" spans="1:40" x14ac:dyDescent="0.55000000000000004">
      <c r="A150" s="8" t="s">
        <v>61</v>
      </c>
      <c r="B150" s="12">
        <v>1</v>
      </c>
      <c r="C150" s="12">
        <v>0</v>
      </c>
      <c r="D150" s="12">
        <v>0</v>
      </c>
      <c r="E150" s="12">
        <v>1</v>
      </c>
      <c r="F150" s="12">
        <v>0</v>
      </c>
      <c r="G150" s="12">
        <v>1</v>
      </c>
      <c r="H150" s="12">
        <v>0</v>
      </c>
      <c r="I150" s="12">
        <v>0</v>
      </c>
      <c r="J150" s="12">
        <v>0</v>
      </c>
      <c r="K150" s="12">
        <v>1</v>
      </c>
      <c r="L150" s="12">
        <v>0</v>
      </c>
      <c r="M150" s="12">
        <v>0</v>
      </c>
      <c r="N150" s="865">
        <f t="shared" si="48"/>
        <v>4</v>
      </c>
      <c r="O150" s="30">
        <v>1</v>
      </c>
      <c r="P150" s="12">
        <v>0</v>
      </c>
      <c r="Q150" s="30">
        <v>0</v>
      </c>
      <c r="R150" s="12">
        <v>1</v>
      </c>
      <c r="S150" s="12">
        <v>0</v>
      </c>
      <c r="T150" s="12">
        <v>1</v>
      </c>
      <c r="U150" s="12">
        <v>1</v>
      </c>
      <c r="V150" s="12">
        <v>0</v>
      </c>
      <c r="W150" s="12">
        <v>0</v>
      </c>
      <c r="X150" s="12">
        <v>1</v>
      </c>
      <c r="Y150" s="12">
        <v>0</v>
      </c>
      <c r="Z150" s="30">
        <v>0</v>
      </c>
      <c r="AA150" s="845">
        <f t="shared" si="49"/>
        <v>5</v>
      </c>
      <c r="AB150" s="878">
        <v>0</v>
      </c>
      <c r="AC150" s="878">
        <v>0</v>
      </c>
      <c r="AD150" s="878">
        <v>1</v>
      </c>
      <c r="AE150" s="878">
        <v>2</v>
      </c>
      <c r="AF150" s="878">
        <v>0</v>
      </c>
      <c r="AG150" s="878">
        <v>0</v>
      </c>
      <c r="AH150" s="878">
        <v>2</v>
      </c>
      <c r="AI150" s="878">
        <v>0</v>
      </c>
      <c r="AJ150" s="878">
        <v>3</v>
      </c>
      <c r="AK150" s="878">
        <v>1</v>
      </c>
      <c r="AL150" s="878">
        <v>0</v>
      </c>
      <c r="AM150" s="878">
        <v>1</v>
      </c>
      <c r="AN150" s="830">
        <f t="shared" si="50"/>
        <v>10</v>
      </c>
    </row>
    <row r="151" spans="1:40" x14ac:dyDescent="0.55000000000000004">
      <c r="A151" s="8" t="s">
        <v>62</v>
      </c>
      <c r="B151" s="12">
        <v>2</v>
      </c>
      <c r="C151" s="12">
        <v>1</v>
      </c>
      <c r="D151" s="12">
        <v>0</v>
      </c>
      <c r="E151" s="12">
        <v>0</v>
      </c>
      <c r="F151" s="12">
        <v>2</v>
      </c>
      <c r="G151" s="12">
        <v>0</v>
      </c>
      <c r="H151" s="12">
        <v>0</v>
      </c>
      <c r="I151" s="12">
        <v>1</v>
      </c>
      <c r="J151" s="12">
        <v>0</v>
      </c>
      <c r="K151" s="12">
        <v>1</v>
      </c>
      <c r="L151" s="12">
        <v>2</v>
      </c>
      <c r="M151" s="12">
        <v>0</v>
      </c>
      <c r="N151" s="865">
        <f t="shared" si="48"/>
        <v>9</v>
      </c>
      <c r="O151" s="30">
        <v>0</v>
      </c>
      <c r="P151" s="12">
        <v>1</v>
      </c>
      <c r="Q151" s="30">
        <v>1</v>
      </c>
      <c r="R151" s="12">
        <v>1</v>
      </c>
      <c r="S151" s="12">
        <v>0</v>
      </c>
      <c r="T151" s="12">
        <v>0</v>
      </c>
      <c r="U151" s="12">
        <v>0</v>
      </c>
      <c r="V151" s="12">
        <v>0</v>
      </c>
      <c r="W151" s="12">
        <v>1</v>
      </c>
      <c r="X151" s="12">
        <v>3</v>
      </c>
      <c r="Y151" s="12">
        <v>0</v>
      </c>
      <c r="Z151" s="30">
        <v>0</v>
      </c>
      <c r="AA151" s="845">
        <f t="shared" si="49"/>
        <v>7</v>
      </c>
      <c r="AB151" s="878">
        <v>2</v>
      </c>
      <c r="AC151" s="878">
        <v>0</v>
      </c>
      <c r="AD151" s="878">
        <v>1</v>
      </c>
      <c r="AE151" s="878">
        <v>0</v>
      </c>
      <c r="AF151" s="878">
        <v>1</v>
      </c>
      <c r="AG151" s="878">
        <v>2</v>
      </c>
      <c r="AH151" s="878">
        <v>1</v>
      </c>
      <c r="AI151" s="878">
        <v>0</v>
      </c>
      <c r="AJ151" s="878">
        <v>0</v>
      </c>
      <c r="AK151" s="878">
        <v>0</v>
      </c>
      <c r="AL151" s="878">
        <v>0</v>
      </c>
      <c r="AM151" s="878">
        <v>1</v>
      </c>
      <c r="AN151" s="830">
        <f t="shared" si="50"/>
        <v>8</v>
      </c>
    </row>
    <row r="152" spans="1:40" x14ac:dyDescent="0.55000000000000004">
      <c r="A152" s="8" t="s">
        <v>63</v>
      </c>
      <c r="B152" s="12">
        <v>1</v>
      </c>
      <c r="C152" s="12">
        <v>1</v>
      </c>
      <c r="D152" s="12">
        <v>1</v>
      </c>
      <c r="E152" s="12">
        <v>3</v>
      </c>
      <c r="F152" s="12">
        <v>0</v>
      </c>
      <c r="G152" s="12">
        <v>0</v>
      </c>
      <c r="H152" s="12">
        <v>0</v>
      </c>
      <c r="I152" s="12">
        <v>2</v>
      </c>
      <c r="J152" s="12">
        <v>1</v>
      </c>
      <c r="K152" s="12">
        <v>1</v>
      </c>
      <c r="L152" s="12">
        <v>1</v>
      </c>
      <c r="M152" s="12">
        <v>1</v>
      </c>
      <c r="N152" s="865">
        <f t="shared" si="48"/>
        <v>12</v>
      </c>
      <c r="O152" s="30">
        <v>3</v>
      </c>
      <c r="P152" s="12">
        <v>0</v>
      </c>
      <c r="Q152" s="30">
        <v>0</v>
      </c>
      <c r="R152" s="12">
        <v>2</v>
      </c>
      <c r="S152" s="12">
        <v>2</v>
      </c>
      <c r="T152" s="12">
        <v>0</v>
      </c>
      <c r="U152" s="12">
        <v>0</v>
      </c>
      <c r="V152" s="12">
        <v>1</v>
      </c>
      <c r="W152" s="12">
        <v>1</v>
      </c>
      <c r="X152" s="12">
        <v>4</v>
      </c>
      <c r="Y152" s="12">
        <v>0</v>
      </c>
      <c r="Z152" s="30">
        <v>1</v>
      </c>
      <c r="AA152" s="845">
        <f t="shared" si="49"/>
        <v>14</v>
      </c>
      <c r="AB152" s="878">
        <v>1</v>
      </c>
      <c r="AC152" s="878">
        <v>0</v>
      </c>
      <c r="AD152" s="878">
        <v>1</v>
      </c>
      <c r="AE152" s="878">
        <v>2</v>
      </c>
      <c r="AF152" s="878">
        <v>2</v>
      </c>
      <c r="AG152" s="878">
        <v>0</v>
      </c>
      <c r="AH152" s="878">
        <v>1</v>
      </c>
      <c r="AI152" s="878">
        <v>2</v>
      </c>
      <c r="AJ152" s="878">
        <v>2</v>
      </c>
      <c r="AK152" s="878">
        <v>1</v>
      </c>
      <c r="AL152" s="878">
        <v>0</v>
      </c>
      <c r="AM152" s="878">
        <v>2</v>
      </c>
      <c r="AN152" s="830">
        <f t="shared" si="50"/>
        <v>14</v>
      </c>
    </row>
    <row r="153" spans="1:40" x14ac:dyDescent="0.55000000000000004">
      <c r="A153" s="8" t="s">
        <v>64</v>
      </c>
      <c r="B153" s="12">
        <v>0</v>
      </c>
      <c r="C153" s="12">
        <v>0</v>
      </c>
      <c r="D153" s="12">
        <v>0</v>
      </c>
      <c r="E153" s="12">
        <v>1</v>
      </c>
      <c r="F153" s="12">
        <v>0</v>
      </c>
      <c r="G153" s="12">
        <v>0</v>
      </c>
      <c r="H153" s="12">
        <v>1</v>
      </c>
      <c r="I153" s="12">
        <v>1</v>
      </c>
      <c r="J153" s="12">
        <v>0</v>
      </c>
      <c r="K153" s="12">
        <v>1</v>
      </c>
      <c r="L153" s="12">
        <v>1</v>
      </c>
      <c r="M153" s="12">
        <v>0</v>
      </c>
      <c r="N153" s="865">
        <f t="shared" ref="N153:N166" si="51">SUM(B153:M153)</f>
        <v>5</v>
      </c>
      <c r="O153" s="30">
        <v>0</v>
      </c>
      <c r="P153" s="12">
        <v>0</v>
      </c>
      <c r="Q153" s="30">
        <v>1</v>
      </c>
      <c r="R153" s="12">
        <v>0</v>
      </c>
      <c r="S153" s="12">
        <v>1</v>
      </c>
      <c r="T153" s="12">
        <v>0</v>
      </c>
      <c r="U153" s="12">
        <v>1</v>
      </c>
      <c r="V153" s="12">
        <v>3</v>
      </c>
      <c r="W153" s="12">
        <v>0</v>
      </c>
      <c r="X153" s="12">
        <v>0</v>
      </c>
      <c r="Y153" s="12">
        <v>0</v>
      </c>
      <c r="Z153" s="30">
        <v>0</v>
      </c>
      <c r="AA153" s="845">
        <f t="shared" ref="AA153:AA166" si="52">SUM(O153:Z153)</f>
        <v>6</v>
      </c>
      <c r="AB153" s="878">
        <v>0</v>
      </c>
      <c r="AC153" s="878">
        <v>0</v>
      </c>
      <c r="AD153" s="878">
        <v>1</v>
      </c>
      <c r="AE153" s="878">
        <v>0</v>
      </c>
      <c r="AF153" s="878">
        <v>0</v>
      </c>
      <c r="AG153" s="878">
        <v>0</v>
      </c>
      <c r="AH153" s="878">
        <v>0</v>
      </c>
      <c r="AI153" s="878">
        <v>0</v>
      </c>
      <c r="AJ153" s="878">
        <v>0</v>
      </c>
      <c r="AK153" s="878">
        <v>1</v>
      </c>
      <c r="AL153" s="878">
        <v>1</v>
      </c>
      <c r="AM153" s="878">
        <v>0</v>
      </c>
      <c r="AN153" s="830">
        <f t="shared" ref="AN153:AN166" si="53">SUM(AB153:AM153)</f>
        <v>3</v>
      </c>
    </row>
    <row r="154" spans="1:40" x14ac:dyDescent="0.55000000000000004">
      <c r="A154" s="8" t="s">
        <v>65</v>
      </c>
      <c r="B154" s="12">
        <v>0</v>
      </c>
      <c r="C154" s="12">
        <v>0</v>
      </c>
      <c r="D154" s="12">
        <v>0</v>
      </c>
      <c r="E154" s="12">
        <v>0</v>
      </c>
      <c r="F154" s="12">
        <v>0</v>
      </c>
      <c r="G154" s="12">
        <v>0</v>
      </c>
      <c r="H154" s="12">
        <v>0</v>
      </c>
      <c r="I154" s="12">
        <v>0</v>
      </c>
      <c r="J154" s="12">
        <v>0</v>
      </c>
      <c r="K154" s="12">
        <v>0</v>
      </c>
      <c r="L154" s="12">
        <v>0</v>
      </c>
      <c r="M154" s="12">
        <v>0</v>
      </c>
      <c r="N154" s="865">
        <f t="shared" si="51"/>
        <v>0</v>
      </c>
      <c r="O154" s="30">
        <v>0</v>
      </c>
      <c r="P154" s="12">
        <v>0</v>
      </c>
      <c r="Q154" s="30">
        <v>0</v>
      </c>
      <c r="R154" s="12">
        <v>0</v>
      </c>
      <c r="S154" s="12">
        <v>0</v>
      </c>
      <c r="T154" s="12">
        <v>0</v>
      </c>
      <c r="U154" s="12">
        <v>0</v>
      </c>
      <c r="V154" s="12">
        <v>0</v>
      </c>
      <c r="W154" s="12">
        <v>0</v>
      </c>
      <c r="X154" s="12">
        <v>0</v>
      </c>
      <c r="Y154" s="12">
        <v>0</v>
      </c>
      <c r="Z154" s="30">
        <v>0</v>
      </c>
      <c r="AA154" s="845">
        <f t="shared" si="52"/>
        <v>0</v>
      </c>
      <c r="AB154" s="878">
        <v>1</v>
      </c>
      <c r="AC154" s="878">
        <v>0</v>
      </c>
      <c r="AD154" s="878">
        <v>0</v>
      </c>
      <c r="AE154" s="878">
        <v>0</v>
      </c>
      <c r="AF154" s="878">
        <v>0</v>
      </c>
      <c r="AG154" s="878">
        <v>1</v>
      </c>
      <c r="AH154" s="878">
        <v>0</v>
      </c>
      <c r="AI154" s="878">
        <v>0</v>
      </c>
      <c r="AJ154" s="878">
        <v>0</v>
      </c>
      <c r="AK154" s="878">
        <v>0</v>
      </c>
      <c r="AL154" s="878">
        <v>0</v>
      </c>
      <c r="AM154" s="878">
        <v>0</v>
      </c>
      <c r="AN154" s="830">
        <f t="shared" si="53"/>
        <v>2</v>
      </c>
    </row>
    <row r="155" spans="1:40" x14ac:dyDescent="0.55000000000000004">
      <c r="A155" s="8" t="s">
        <v>66</v>
      </c>
      <c r="B155" s="12">
        <v>0</v>
      </c>
      <c r="C155" s="12">
        <v>0</v>
      </c>
      <c r="D155" s="12">
        <v>2</v>
      </c>
      <c r="E155" s="12">
        <v>0</v>
      </c>
      <c r="F155" s="12">
        <v>4</v>
      </c>
      <c r="G155" s="12">
        <v>0</v>
      </c>
      <c r="H155" s="12">
        <v>1</v>
      </c>
      <c r="I155" s="12">
        <v>0</v>
      </c>
      <c r="J155" s="12">
        <v>0</v>
      </c>
      <c r="K155" s="12">
        <v>0</v>
      </c>
      <c r="L155" s="12">
        <v>1</v>
      </c>
      <c r="M155" s="12">
        <v>0</v>
      </c>
      <c r="N155" s="865">
        <f t="shared" si="51"/>
        <v>8</v>
      </c>
      <c r="O155" s="30">
        <v>0</v>
      </c>
      <c r="P155" s="12">
        <v>2</v>
      </c>
      <c r="Q155" s="30">
        <v>0</v>
      </c>
      <c r="R155" s="12">
        <v>1</v>
      </c>
      <c r="S155" s="12">
        <v>0</v>
      </c>
      <c r="T155" s="12">
        <v>2</v>
      </c>
      <c r="U155" s="12">
        <v>0</v>
      </c>
      <c r="V155" s="12">
        <v>2</v>
      </c>
      <c r="W155" s="12">
        <v>0</v>
      </c>
      <c r="X155" s="12">
        <v>0</v>
      </c>
      <c r="Y155" s="12">
        <v>1</v>
      </c>
      <c r="Z155" s="30">
        <v>1</v>
      </c>
      <c r="AA155" s="845">
        <f t="shared" si="52"/>
        <v>9</v>
      </c>
      <c r="AB155" s="878">
        <v>1</v>
      </c>
      <c r="AC155" s="878">
        <v>2</v>
      </c>
      <c r="AD155" s="878">
        <v>4</v>
      </c>
      <c r="AE155" s="878">
        <v>0</v>
      </c>
      <c r="AF155" s="878">
        <v>0</v>
      </c>
      <c r="AG155" s="878">
        <v>0</v>
      </c>
      <c r="AH155" s="878">
        <v>0</v>
      </c>
      <c r="AI155" s="878">
        <v>1</v>
      </c>
      <c r="AJ155" s="878">
        <v>0</v>
      </c>
      <c r="AK155" s="878">
        <v>2</v>
      </c>
      <c r="AL155" s="878">
        <v>1</v>
      </c>
      <c r="AM155" s="878">
        <v>0</v>
      </c>
      <c r="AN155" s="830">
        <f t="shared" si="53"/>
        <v>11</v>
      </c>
    </row>
    <row r="156" spans="1:40" x14ac:dyDescent="0.55000000000000004">
      <c r="A156" s="8" t="s">
        <v>67</v>
      </c>
      <c r="B156" s="12">
        <v>2</v>
      </c>
      <c r="C156" s="12">
        <v>0</v>
      </c>
      <c r="D156" s="12">
        <v>2</v>
      </c>
      <c r="E156" s="12">
        <v>1</v>
      </c>
      <c r="F156" s="12">
        <v>3</v>
      </c>
      <c r="G156" s="12">
        <v>1</v>
      </c>
      <c r="H156" s="12">
        <v>0</v>
      </c>
      <c r="I156" s="12">
        <v>1</v>
      </c>
      <c r="J156" s="12">
        <v>1</v>
      </c>
      <c r="K156" s="12">
        <v>2</v>
      </c>
      <c r="L156" s="12">
        <v>1</v>
      </c>
      <c r="M156" s="12">
        <v>3</v>
      </c>
      <c r="N156" s="865">
        <f t="shared" si="51"/>
        <v>17</v>
      </c>
      <c r="O156" s="30">
        <v>3</v>
      </c>
      <c r="P156" s="12">
        <v>1</v>
      </c>
      <c r="Q156" s="30">
        <v>1</v>
      </c>
      <c r="R156" s="12">
        <v>1</v>
      </c>
      <c r="S156" s="12">
        <v>2</v>
      </c>
      <c r="T156" s="12">
        <v>3</v>
      </c>
      <c r="U156" s="12">
        <v>0</v>
      </c>
      <c r="V156" s="12">
        <v>4</v>
      </c>
      <c r="W156" s="12">
        <v>1</v>
      </c>
      <c r="X156" s="12">
        <v>2</v>
      </c>
      <c r="Y156" s="12">
        <v>2</v>
      </c>
      <c r="Z156" s="30">
        <v>2</v>
      </c>
      <c r="AA156" s="845">
        <f t="shared" si="52"/>
        <v>22</v>
      </c>
      <c r="AB156" s="878">
        <v>1</v>
      </c>
      <c r="AC156" s="878">
        <v>0</v>
      </c>
      <c r="AD156" s="878">
        <v>0</v>
      </c>
      <c r="AE156" s="878">
        <v>4</v>
      </c>
      <c r="AF156" s="878">
        <v>2</v>
      </c>
      <c r="AG156" s="878">
        <v>1</v>
      </c>
      <c r="AH156" s="878">
        <v>0</v>
      </c>
      <c r="AI156" s="878">
        <v>3</v>
      </c>
      <c r="AJ156" s="878">
        <v>1</v>
      </c>
      <c r="AK156" s="878">
        <v>1</v>
      </c>
      <c r="AL156" s="878">
        <v>0</v>
      </c>
      <c r="AM156" s="878">
        <v>1</v>
      </c>
      <c r="AN156" s="830">
        <f t="shared" si="53"/>
        <v>14</v>
      </c>
    </row>
    <row r="157" spans="1:40" x14ac:dyDescent="0.55000000000000004">
      <c r="A157" s="8" t="s">
        <v>68</v>
      </c>
      <c r="B157" s="12">
        <v>0</v>
      </c>
      <c r="C157" s="12">
        <v>1</v>
      </c>
      <c r="D157" s="12">
        <v>1</v>
      </c>
      <c r="E157" s="12">
        <v>0</v>
      </c>
      <c r="F157" s="12">
        <v>1</v>
      </c>
      <c r="G157" s="12">
        <v>0</v>
      </c>
      <c r="H157" s="12">
        <v>1</v>
      </c>
      <c r="I157" s="12">
        <v>0</v>
      </c>
      <c r="J157" s="12">
        <v>1</v>
      </c>
      <c r="K157" s="12">
        <v>0</v>
      </c>
      <c r="L157" s="12">
        <v>0</v>
      </c>
      <c r="M157" s="12">
        <v>0</v>
      </c>
      <c r="N157" s="865">
        <f t="shared" si="51"/>
        <v>5</v>
      </c>
      <c r="O157" s="30">
        <v>1</v>
      </c>
      <c r="P157" s="12">
        <v>1</v>
      </c>
      <c r="Q157" s="30">
        <v>1</v>
      </c>
      <c r="R157" s="12">
        <v>0</v>
      </c>
      <c r="S157" s="12">
        <v>0</v>
      </c>
      <c r="T157" s="12">
        <v>1</v>
      </c>
      <c r="U157" s="12">
        <v>2</v>
      </c>
      <c r="V157" s="12">
        <v>0</v>
      </c>
      <c r="W157" s="12">
        <v>0</v>
      </c>
      <c r="X157" s="12">
        <v>0</v>
      </c>
      <c r="Y157" s="12">
        <v>2</v>
      </c>
      <c r="Z157" s="30">
        <v>1</v>
      </c>
      <c r="AA157" s="845">
        <f t="shared" si="52"/>
        <v>9</v>
      </c>
      <c r="AB157" s="878">
        <v>0</v>
      </c>
      <c r="AC157" s="878">
        <v>0</v>
      </c>
      <c r="AD157" s="878">
        <v>0</v>
      </c>
      <c r="AE157" s="878">
        <v>1</v>
      </c>
      <c r="AF157" s="878">
        <v>1</v>
      </c>
      <c r="AG157" s="878">
        <v>1</v>
      </c>
      <c r="AH157" s="878">
        <v>0</v>
      </c>
      <c r="AI157" s="878">
        <v>1</v>
      </c>
      <c r="AJ157" s="878">
        <v>1</v>
      </c>
      <c r="AK157" s="878">
        <v>0</v>
      </c>
      <c r="AL157" s="878">
        <v>0</v>
      </c>
      <c r="AM157" s="878">
        <v>0</v>
      </c>
      <c r="AN157" s="830">
        <f t="shared" si="53"/>
        <v>5</v>
      </c>
    </row>
    <row r="158" spans="1:40" x14ac:dyDescent="0.55000000000000004">
      <c r="A158" s="8" t="s">
        <v>69</v>
      </c>
      <c r="B158" s="12">
        <v>1</v>
      </c>
      <c r="C158" s="12">
        <v>0</v>
      </c>
      <c r="D158" s="12">
        <v>0</v>
      </c>
      <c r="E158" s="12">
        <v>0</v>
      </c>
      <c r="F158" s="12">
        <v>1</v>
      </c>
      <c r="G158" s="12">
        <v>0</v>
      </c>
      <c r="H158" s="12">
        <v>0</v>
      </c>
      <c r="I158" s="12">
        <v>0</v>
      </c>
      <c r="J158" s="12">
        <v>0</v>
      </c>
      <c r="K158" s="12">
        <v>0</v>
      </c>
      <c r="L158" s="12">
        <v>0</v>
      </c>
      <c r="M158" s="12">
        <v>0</v>
      </c>
      <c r="N158" s="865">
        <f t="shared" si="51"/>
        <v>2</v>
      </c>
      <c r="O158" s="30">
        <v>0</v>
      </c>
      <c r="P158" s="12">
        <v>0</v>
      </c>
      <c r="Q158" s="30">
        <v>0</v>
      </c>
      <c r="R158" s="12">
        <v>0</v>
      </c>
      <c r="S158" s="12">
        <v>0</v>
      </c>
      <c r="T158" s="12">
        <v>0</v>
      </c>
      <c r="U158" s="12">
        <v>0</v>
      </c>
      <c r="V158" s="12">
        <v>0</v>
      </c>
      <c r="W158" s="12">
        <v>0</v>
      </c>
      <c r="X158" s="12">
        <v>1</v>
      </c>
      <c r="Y158" s="12">
        <v>0</v>
      </c>
      <c r="Z158" s="30">
        <v>0</v>
      </c>
      <c r="AA158" s="845">
        <f t="shared" si="52"/>
        <v>1</v>
      </c>
      <c r="AB158" s="878">
        <v>0</v>
      </c>
      <c r="AC158" s="878">
        <v>0</v>
      </c>
      <c r="AD158" s="878">
        <v>1</v>
      </c>
      <c r="AE158" s="878">
        <v>0</v>
      </c>
      <c r="AF158" s="878">
        <v>1</v>
      </c>
      <c r="AG158" s="878">
        <v>0</v>
      </c>
      <c r="AH158" s="878">
        <v>0</v>
      </c>
      <c r="AI158" s="878">
        <v>0</v>
      </c>
      <c r="AJ158" s="878">
        <v>0</v>
      </c>
      <c r="AK158" s="878">
        <v>0</v>
      </c>
      <c r="AL158" s="878">
        <v>0</v>
      </c>
      <c r="AM158" s="878">
        <v>0</v>
      </c>
      <c r="AN158" s="830">
        <f t="shared" si="53"/>
        <v>2</v>
      </c>
    </row>
    <row r="159" spans="1:40" x14ac:dyDescent="0.55000000000000004">
      <c r="A159" s="8" t="s">
        <v>70</v>
      </c>
      <c r="B159" s="12">
        <v>0</v>
      </c>
      <c r="C159" s="12">
        <v>1</v>
      </c>
      <c r="D159" s="12">
        <v>1</v>
      </c>
      <c r="E159" s="12">
        <v>0</v>
      </c>
      <c r="F159" s="12">
        <v>0</v>
      </c>
      <c r="G159" s="12">
        <v>0</v>
      </c>
      <c r="H159" s="12">
        <v>0</v>
      </c>
      <c r="I159" s="12">
        <v>0</v>
      </c>
      <c r="J159" s="12">
        <v>0</v>
      </c>
      <c r="K159" s="12">
        <v>0</v>
      </c>
      <c r="L159" s="12">
        <v>0</v>
      </c>
      <c r="M159" s="12">
        <v>0</v>
      </c>
      <c r="N159" s="865">
        <f t="shared" si="51"/>
        <v>2</v>
      </c>
      <c r="O159" s="30">
        <v>0</v>
      </c>
      <c r="P159" s="12">
        <v>0</v>
      </c>
      <c r="Q159" s="30">
        <v>0</v>
      </c>
      <c r="R159" s="12">
        <v>0</v>
      </c>
      <c r="S159" s="12">
        <v>0</v>
      </c>
      <c r="T159" s="12">
        <v>0</v>
      </c>
      <c r="U159" s="12">
        <v>0</v>
      </c>
      <c r="V159" s="12">
        <v>0</v>
      </c>
      <c r="W159" s="12">
        <v>0</v>
      </c>
      <c r="X159" s="12">
        <v>0</v>
      </c>
      <c r="Y159" s="12">
        <v>0</v>
      </c>
      <c r="Z159" s="30">
        <v>1</v>
      </c>
      <c r="AA159" s="845">
        <f t="shared" si="52"/>
        <v>1</v>
      </c>
      <c r="AB159" s="878">
        <v>0</v>
      </c>
      <c r="AC159" s="878">
        <v>0</v>
      </c>
      <c r="AD159" s="878">
        <v>1</v>
      </c>
      <c r="AE159" s="878">
        <v>0</v>
      </c>
      <c r="AF159" s="878">
        <v>1</v>
      </c>
      <c r="AG159" s="878">
        <v>1</v>
      </c>
      <c r="AH159" s="878">
        <v>0</v>
      </c>
      <c r="AI159" s="878">
        <v>0</v>
      </c>
      <c r="AJ159" s="878">
        <v>0</v>
      </c>
      <c r="AK159" s="878">
        <v>1</v>
      </c>
      <c r="AL159" s="878">
        <v>0</v>
      </c>
      <c r="AM159" s="878">
        <v>0</v>
      </c>
      <c r="AN159" s="830">
        <f t="shared" si="53"/>
        <v>4</v>
      </c>
    </row>
    <row r="160" spans="1:40" x14ac:dyDescent="0.55000000000000004">
      <c r="A160" s="8" t="s">
        <v>71</v>
      </c>
      <c r="B160" s="12">
        <v>0</v>
      </c>
      <c r="C160" s="12">
        <v>0</v>
      </c>
      <c r="D160" s="12">
        <v>0</v>
      </c>
      <c r="E160" s="12">
        <v>0</v>
      </c>
      <c r="F160" s="12">
        <v>0</v>
      </c>
      <c r="G160" s="12">
        <v>1</v>
      </c>
      <c r="H160" s="12">
        <v>0</v>
      </c>
      <c r="I160" s="12">
        <v>0</v>
      </c>
      <c r="J160" s="12">
        <v>0</v>
      </c>
      <c r="K160" s="12">
        <v>2</v>
      </c>
      <c r="L160" s="12">
        <v>1</v>
      </c>
      <c r="M160" s="12">
        <v>0</v>
      </c>
      <c r="N160" s="865">
        <f t="shared" si="51"/>
        <v>4</v>
      </c>
      <c r="O160" s="30">
        <v>0</v>
      </c>
      <c r="P160" s="12">
        <v>0</v>
      </c>
      <c r="Q160" s="30">
        <v>1</v>
      </c>
      <c r="R160" s="12">
        <v>2</v>
      </c>
      <c r="S160" s="12">
        <v>0</v>
      </c>
      <c r="T160" s="12">
        <v>0</v>
      </c>
      <c r="U160" s="12">
        <v>0</v>
      </c>
      <c r="V160" s="12">
        <v>2</v>
      </c>
      <c r="W160" s="12">
        <v>2</v>
      </c>
      <c r="X160" s="12">
        <v>0</v>
      </c>
      <c r="Y160" s="12">
        <v>1</v>
      </c>
      <c r="Z160" s="30">
        <v>1</v>
      </c>
      <c r="AA160" s="845">
        <f t="shared" si="52"/>
        <v>9</v>
      </c>
      <c r="AB160" s="878">
        <v>1</v>
      </c>
      <c r="AC160" s="878">
        <v>0</v>
      </c>
      <c r="AD160" s="878">
        <v>0</v>
      </c>
      <c r="AE160" s="878">
        <v>2</v>
      </c>
      <c r="AF160" s="878">
        <v>0</v>
      </c>
      <c r="AG160" s="878">
        <v>1</v>
      </c>
      <c r="AH160" s="878">
        <v>2</v>
      </c>
      <c r="AI160" s="878">
        <v>0</v>
      </c>
      <c r="AJ160" s="878">
        <v>0</v>
      </c>
      <c r="AK160" s="878">
        <v>0</v>
      </c>
      <c r="AL160" s="878">
        <v>0</v>
      </c>
      <c r="AM160" s="878">
        <v>0</v>
      </c>
      <c r="AN160" s="830">
        <f t="shared" si="53"/>
        <v>6</v>
      </c>
    </row>
    <row r="161" spans="1:40" x14ac:dyDescent="0.55000000000000004">
      <c r="A161" s="8" t="s">
        <v>72</v>
      </c>
      <c r="B161" s="12">
        <v>0</v>
      </c>
      <c r="C161" s="12">
        <v>0</v>
      </c>
      <c r="D161" s="12">
        <v>1</v>
      </c>
      <c r="E161" s="12">
        <v>1</v>
      </c>
      <c r="F161" s="12">
        <v>0</v>
      </c>
      <c r="G161" s="12">
        <v>0</v>
      </c>
      <c r="H161" s="12">
        <v>0</v>
      </c>
      <c r="I161" s="12">
        <v>1</v>
      </c>
      <c r="J161" s="12">
        <v>0</v>
      </c>
      <c r="K161" s="12">
        <v>0</v>
      </c>
      <c r="L161" s="12">
        <v>1</v>
      </c>
      <c r="M161" s="12">
        <v>0</v>
      </c>
      <c r="N161" s="865">
        <f t="shared" si="51"/>
        <v>4</v>
      </c>
      <c r="O161" s="30">
        <v>0</v>
      </c>
      <c r="P161" s="12">
        <v>0</v>
      </c>
      <c r="Q161" s="30">
        <v>0</v>
      </c>
      <c r="R161" s="12">
        <v>0</v>
      </c>
      <c r="S161" s="12">
        <v>1</v>
      </c>
      <c r="T161" s="12">
        <v>0</v>
      </c>
      <c r="U161" s="12">
        <v>0</v>
      </c>
      <c r="V161" s="12">
        <v>0</v>
      </c>
      <c r="W161" s="12">
        <v>0</v>
      </c>
      <c r="X161" s="12">
        <v>0</v>
      </c>
      <c r="Y161" s="12">
        <v>0</v>
      </c>
      <c r="Z161" s="30">
        <v>0</v>
      </c>
      <c r="AA161" s="845">
        <f t="shared" si="52"/>
        <v>1</v>
      </c>
      <c r="AB161" s="878">
        <v>0</v>
      </c>
      <c r="AC161" s="878">
        <v>0</v>
      </c>
      <c r="AD161" s="878">
        <v>0</v>
      </c>
      <c r="AE161" s="878">
        <v>0</v>
      </c>
      <c r="AF161" s="878">
        <v>0</v>
      </c>
      <c r="AG161" s="878">
        <v>1</v>
      </c>
      <c r="AH161" s="878">
        <v>1</v>
      </c>
      <c r="AI161" s="878">
        <v>0</v>
      </c>
      <c r="AJ161" s="878">
        <v>0</v>
      </c>
      <c r="AK161" s="878">
        <v>0</v>
      </c>
      <c r="AL161" s="878">
        <v>1</v>
      </c>
      <c r="AM161" s="878">
        <v>0</v>
      </c>
      <c r="AN161" s="830">
        <f t="shared" si="53"/>
        <v>3</v>
      </c>
    </row>
    <row r="162" spans="1:40" x14ac:dyDescent="0.55000000000000004">
      <c r="A162" s="8" t="s">
        <v>73</v>
      </c>
      <c r="B162" s="12">
        <v>0</v>
      </c>
      <c r="C162" s="12">
        <v>0</v>
      </c>
      <c r="D162" s="12">
        <v>0</v>
      </c>
      <c r="E162" s="12">
        <v>0</v>
      </c>
      <c r="F162" s="12">
        <v>0</v>
      </c>
      <c r="G162" s="12">
        <v>0</v>
      </c>
      <c r="H162" s="12">
        <v>0</v>
      </c>
      <c r="I162" s="12">
        <v>0</v>
      </c>
      <c r="J162" s="12">
        <v>0</v>
      </c>
      <c r="K162" s="12">
        <v>0</v>
      </c>
      <c r="L162" s="12">
        <v>0</v>
      </c>
      <c r="M162" s="12">
        <v>0</v>
      </c>
      <c r="N162" s="865">
        <f t="shared" si="51"/>
        <v>0</v>
      </c>
      <c r="O162" s="30">
        <v>0</v>
      </c>
      <c r="P162" s="12">
        <v>0</v>
      </c>
      <c r="Q162" s="30">
        <v>0</v>
      </c>
      <c r="R162" s="12">
        <v>0</v>
      </c>
      <c r="S162" s="12">
        <v>0</v>
      </c>
      <c r="T162" s="12">
        <v>0</v>
      </c>
      <c r="U162" s="12">
        <v>1</v>
      </c>
      <c r="V162" s="12">
        <v>0</v>
      </c>
      <c r="W162" s="12">
        <v>0</v>
      </c>
      <c r="X162" s="12">
        <v>0</v>
      </c>
      <c r="Y162" s="12">
        <v>0</v>
      </c>
      <c r="Z162" s="30">
        <v>0</v>
      </c>
      <c r="AA162" s="845">
        <f t="shared" si="52"/>
        <v>1</v>
      </c>
      <c r="AB162" s="878">
        <v>0</v>
      </c>
      <c r="AC162" s="878">
        <v>0</v>
      </c>
      <c r="AD162" s="878">
        <v>0</v>
      </c>
      <c r="AE162" s="878">
        <v>0</v>
      </c>
      <c r="AF162" s="878">
        <v>0</v>
      </c>
      <c r="AG162" s="878">
        <v>0</v>
      </c>
      <c r="AH162" s="878">
        <v>0</v>
      </c>
      <c r="AI162" s="878">
        <v>0</v>
      </c>
      <c r="AJ162" s="878">
        <v>0</v>
      </c>
      <c r="AK162" s="878">
        <v>0</v>
      </c>
      <c r="AL162" s="878">
        <v>0</v>
      </c>
      <c r="AM162" s="878">
        <v>1</v>
      </c>
      <c r="AN162" s="830">
        <f t="shared" si="53"/>
        <v>1</v>
      </c>
    </row>
    <row r="163" spans="1:40" x14ac:dyDescent="0.55000000000000004">
      <c r="A163" s="8" t="s">
        <v>74</v>
      </c>
      <c r="B163" s="12">
        <v>0</v>
      </c>
      <c r="C163" s="12">
        <v>1</v>
      </c>
      <c r="D163" s="12">
        <v>0</v>
      </c>
      <c r="E163" s="12">
        <v>0</v>
      </c>
      <c r="F163" s="12">
        <v>1</v>
      </c>
      <c r="G163" s="12">
        <v>0</v>
      </c>
      <c r="H163" s="12">
        <v>0</v>
      </c>
      <c r="I163" s="12">
        <v>0</v>
      </c>
      <c r="J163" s="12">
        <v>0</v>
      </c>
      <c r="K163" s="12">
        <v>0</v>
      </c>
      <c r="L163" s="12">
        <v>0</v>
      </c>
      <c r="M163" s="12">
        <v>1</v>
      </c>
      <c r="N163" s="865">
        <f t="shared" si="51"/>
        <v>3</v>
      </c>
      <c r="O163" s="30">
        <v>1</v>
      </c>
      <c r="P163" s="12">
        <v>0</v>
      </c>
      <c r="Q163" s="30">
        <v>0</v>
      </c>
      <c r="R163" s="12">
        <v>0</v>
      </c>
      <c r="S163" s="12">
        <v>2</v>
      </c>
      <c r="T163" s="12">
        <v>0</v>
      </c>
      <c r="U163" s="12">
        <v>1</v>
      </c>
      <c r="V163" s="12">
        <v>0</v>
      </c>
      <c r="W163" s="12">
        <v>1</v>
      </c>
      <c r="X163" s="12">
        <v>1</v>
      </c>
      <c r="Y163" s="12">
        <v>1</v>
      </c>
      <c r="Z163" s="30">
        <v>0</v>
      </c>
      <c r="AA163" s="845">
        <f t="shared" si="52"/>
        <v>7</v>
      </c>
      <c r="AB163" s="866">
        <v>0</v>
      </c>
      <c r="AC163" s="866">
        <v>0</v>
      </c>
      <c r="AD163" s="866">
        <v>0</v>
      </c>
      <c r="AE163" s="866">
        <v>0</v>
      </c>
      <c r="AF163" s="866">
        <v>0</v>
      </c>
      <c r="AG163" s="866">
        <v>0</v>
      </c>
      <c r="AH163" s="866">
        <v>0</v>
      </c>
      <c r="AI163" s="866">
        <v>0</v>
      </c>
      <c r="AJ163" s="866">
        <v>0</v>
      </c>
      <c r="AK163" s="866">
        <v>0</v>
      </c>
      <c r="AL163" s="866">
        <v>0</v>
      </c>
      <c r="AM163" s="866">
        <v>0</v>
      </c>
      <c r="AN163" s="830">
        <f t="shared" si="53"/>
        <v>0</v>
      </c>
    </row>
    <row r="164" spans="1:40" x14ac:dyDescent="0.55000000000000004">
      <c r="A164" s="8" t="s">
        <v>75</v>
      </c>
      <c r="B164" s="12">
        <v>0</v>
      </c>
      <c r="C164" s="12">
        <v>0</v>
      </c>
      <c r="D164" s="12">
        <v>0</v>
      </c>
      <c r="E164" s="12">
        <v>0</v>
      </c>
      <c r="F164" s="12">
        <v>0</v>
      </c>
      <c r="G164" s="12">
        <v>0</v>
      </c>
      <c r="H164" s="12">
        <v>0</v>
      </c>
      <c r="I164" s="12">
        <v>0</v>
      </c>
      <c r="J164" s="12">
        <v>0</v>
      </c>
      <c r="K164" s="12">
        <v>1</v>
      </c>
      <c r="L164" s="12">
        <v>0</v>
      </c>
      <c r="M164" s="12">
        <v>0</v>
      </c>
      <c r="N164" s="865">
        <f t="shared" si="51"/>
        <v>1</v>
      </c>
      <c r="O164" s="30">
        <v>0</v>
      </c>
      <c r="P164" s="12">
        <v>1</v>
      </c>
      <c r="Q164" s="30">
        <v>0</v>
      </c>
      <c r="R164" s="12">
        <v>0</v>
      </c>
      <c r="S164" s="12">
        <v>2</v>
      </c>
      <c r="T164" s="12">
        <v>2</v>
      </c>
      <c r="U164" s="12">
        <v>0</v>
      </c>
      <c r="V164" s="12">
        <v>0</v>
      </c>
      <c r="W164" s="12">
        <v>0</v>
      </c>
      <c r="X164" s="12">
        <v>0</v>
      </c>
      <c r="Y164" s="12">
        <v>0</v>
      </c>
      <c r="Z164" s="30">
        <v>0</v>
      </c>
      <c r="AA164" s="845">
        <f t="shared" si="52"/>
        <v>5</v>
      </c>
      <c r="AB164" s="878">
        <v>0</v>
      </c>
      <c r="AC164" s="878">
        <v>0</v>
      </c>
      <c r="AD164" s="878">
        <v>1</v>
      </c>
      <c r="AE164" s="878">
        <v>1</v>
      </c>
      <c r="AF164" s="878">
        <v>1</v>
      </c>
      <c r="AG164" s="878">
        <v>1</v>
      </c>
      <c r="AH164" s="878">
        <v>0</v>
      </c>
      <c r="AI164" s="878">
        <v>0</v>
      </c>
      <c r="AJ164" s="878">
        <v>0</v>
      </c>
      <c r="AK164" s="878">
        <v>1</v>
      </c>
      <c r="AL164" s="878">
        <v>0</v>
      </c>
      <c r="AM164" s="878">
        <v>0</v>
      </c>
      <c r="AN164" s="830">
        <f t="shared" si="53"/>
        <v>5</v>
      </c>
    </row>
    <row r="165" spans="1:40" x14ac:dyDescent="0.55000000000000004">
      <c r="A165" s="8" t="s">
        <v>76</v>
      </c>
      <c r="B165" s="12">
        <v>1</v>
      </c>
      <c r="C165" s="12">
        <v>0</v>
      </c>
      <c r="D165" s="12">
        <v>0</v>
      </c>
      <c r="E165" s="12">
        <v>0</v>
      </c>
      <c r="F165" s="12">
        <v>0</v>
      </c>
      <c r="G165" s="12">
        <v>0</v>
      </c>
      <c r="H165" s="12">
        <v>0</v>
      </c>
      <c r="I165" s="12">
        <v>0</v>
      </c>
      <c r="J165" s="12">
        <v>0</v>
      </c>
      <c r="K165" s="12">
        <v>0</v>
      </c>
      <c r="L165" s="12">
        <v>0</v>
      </c>
      <c r="M165" s="12">
        <v>0</v>
      </c>
      <c r="N165" s="865">
        <f t="shared" si="51"/>
        <v>1</v>
      </c>
      <c r="O165" s="30">
        <v>0</v>
      </c>
      <c r="P165" s="12">
        <v>0</v>
      </c>
      <c r="Q165" s="30">
        <v>0</v>
      </c>
      <c r="R165" s="12">
        <v>0</v>
      </c>
      <c r="S165" s="12">
        <v>0</v>
      </c>
      <c r="T165" s="12">
        <v>0</v>
      </c>
      <c r="U165" s="12">
        <v>0</v>
      </c>
      <c r="V165" s="12">
        <v>0</v>
      </c>
      <c r="W165" s="12">
        <v>0</v>
      </c>
      <c r="X165" s="12">
        <v>0</v>
      </c>
      <c r="Y165" s="12">
        <v>0</v>
      </c>
      <c r="Z165" s="30">
        <v>0</v>
      </c>
      <c r="AA165" s="845">
        <f t="shared" si="52"/>
        <v>0</v>
      </c>
      <c r="AB165" s="866">
        <v>0</v>
      </c>
      <c r="AC165" s="866">
        <v>0</v>
      </c>
      <c r="AD165" s="866">
        <v>0</v>
      </c>
      <c r="AE165" s="866">
        <v>0</v>
      </c>
      <c r="AF165" s="866">
        <v>0</v>
      </c>
      <c r="AG165" s="866">
        <v>0</v>
      </c>
      <c r="AH165" s="866">
        <v>0</v>
      </c>
      <c r="AI165" s="866">
        <v>0</v>
      </c>
      <c r="AJ165" s="866">
        <v>0</v>
      </c>
      <c r="AK165" s="866">
        <v>0</v>
      </c>
      <c r="AL165" s="866">
        <v>0</v>
      </c>
      <c r="AM165" s="866">
        <v>0</v>
      </c>
      <c r="AN165" s="830">
        <f t="shared" si="53"/>
        <v>0</v>
      </c>
    </row>
    <row r="166" spans="1:40" x14ac:dyDescent="0.55000000000000004">
      <c r="A166" s="7" t="s">
        <v>97</v>
      </c>
      <c r="B166" s="7">
        <f t="shared" ref="B166:M166" si="54">SUM(B89:B165)</f>
        <v>41</v>
      </c>
      <c r="C166" s="7">
        <f>SUM(C89:C165)</f>
        <v>21</v>
      </c>
      <c r="D166" s="7">
        <f t="shared" si="54"/>
        <v>32</v>
      </c>
      <c r="E166" s="7">
        <f t="shared" si="54"/>
        <v>37</v>
      </c>
      <c r="F166" s="7">
        <f t="shared" si="54"/>
        <v>35</v>
      </c>
      <c r="G166" s="7">
        <f t="shared" si="54"/>
        <v>21</v>
      </c>
      <c r="H166" s="7">
        <f t="shared" si="54"/>
        <v>26</v>
      </c>
      <c r="I166" s="7">
        <f t="shared" si="54"/>
        <v>39</v>
      </c>
      <c r="J166" s="7">
        <f t="shared" si="54"/>
        <v>25</v>
      </c>
      <c r="K166" s="7">
        <f t="shared" si="54"/>
        <v>36</v>
      </c>
      <c r="L166" s="7">
        <f t="shared" si="54"/>
        <v>34</v>
      </c>
      <c r="M166" s="7">
        <f t="shared" si="54"/>
        <v>41</v>
      </c>
      <c r="N166" s="865">
        <f t="shared" si="51"/>
        <v>388</v>
      </c>
      <c r="O166" s="870">
        <f>SUM(O89:O165)</f>
        <v>52</v>
      </c>
      <c r="P166" s="7">
        <f t="shared" ref="P166:Z166" si="55">SUM(P89:P165)</f>
        <v>45</v>
      </c>
      <c r="Q166" s="870">
        <f t="shared" si="55"/>
        <v>38</v>
      </c>
      <c r="R166" s="7">
        <f t="shared" si="55"/>
        <v>53</v>
      </c>
      <c r="S166" s="7">
        <f t="shared" si="55"/>
        <v>30</v>
      </c>
      <c r="T166" s="7">
        <f t="shared" si="55"/>
        <v>52</v>
      </c>
      <c r="U166" s="7">
        <f t="shared" si="55"/>
        <v>44</v>
      </c>
      <c r="V166" s="7">
        <f t="shared" si="55"/>
        <v>42</v>
      </c>
      <c r="W166" s="7">
        <f t="shared" si="55"/>
        <v>41</v>
      </c>
      <c r="X166" s="7">
        <f t="shared" si="55"/>
        <v>45</v>
      </c>
      <c r="Y166" s="7">
        <f t="shared" si="55"/>
        <v>33</v>
      </c>
      <c r="Z166" s="870">
        <f t="shared" si="55"/>
        <v>37</v>
      </c>
      <c r="AA166" s="845">
        <f t="shared" si="52"/>
        <v>512</v>
      </c>
      <c r="AB166" s="7">
        <f>SUM(AB89:AB165)</f>
        <v>32</v>
      </c>
      <c r="AC166" s="7">
        <f>SUM(AC89:AC165)</f>
        <v>37</v>
      </c>
      <c r="AD166" s="7">
        <f t="shared" ref="AD166:AM166" si="56">SUM(AD89:AD165)</f>
        <v>40</v>
      </c>
      <c r="AE166" s="7">
        <f t="shared" si="56"/>
        <v>64</v>
      </c>
      <c r="AF166" s="7">
        <f t="shared" si="56"/>
        <v>42</v>
      </c>
      <c r="AG166" s="7">
        <f t="shared" si="56"/>
        <v>44</v>
      </c>
      <c r="AH166" s="7">
        <f t="shared" si="56"/>
        <v>49</v>
      </c>
      <c r="AI166" s="7">
        <f t="shared" si="56"/>
        <v>36</v>
      </c>
      <c r="AJ166" s="7">
        <f t="shared" si="56"/>
        <v>34</v>
      </c>
      <c r="AK166" s="7">
        <f t="shared" si="56"/>
        <v>28</v>
      </c>
      <c r="AL166" s="7">
        <f t="shared" si="56"/>
        <v>39</v>
      </c>
      <c r="AM166" s="7">
        <f t="shared" si="56"/>
        <v>45</v>
      </c>
      <c r="AN166" s="830">
        <f t="shared" si="53"/>
        <v>490</v>
      </c>
    </row>
    <row r="167" spans="1:40" s="748" customFormat="1" ht="27.75" x14ac:dyDescent="0.55000000000000004">
      <c r="A167" s="1039" t="s">
        <v>4644</v>
      </c>
      <c r="B167" s="1039"/>
      <c r="C167" s="1039"/>
      <c r="D167" s="1039"/>
      <c r="E167" s="1039"/>
      <c r="F167" s="1039"/>
      <c r="G167" s="1039"/>
      <c r="H167" s="1039"/>
      <c r="I167" s="1039"/>
      <c r="J167" s="1039"/>
      <c r="K167" s="1039"/>
      <c r="L167" s="1039"/>
      <c r="M167" s="1039"/>
      <c r="N167" s="1039"/>
      <c r="O167" s="1039"/>
      <c r="P167" s="1039"/>
      <c r="Q167" s="1039"/>
      <c r="R167" s="1039"/>
      <c r="S167" s="1039"/>
      <c r="T167" s="1039"/>
      <c r="U167" s="1039"/>
      <c r="V167" s="1039"/>
      <c r="W167" s="1039"/>
      <c r="X167" s="1039"/>
      <c r="Y167" s="1039"/>
      <c r="Z167" s="1039"/>
      <c r="AA167" s="1039"/>
      <c r="AB167" s="1039"/>
      <c r="AC167" s="1039"/>
      <c r="AD167" s="1039"/>
      <c r="AE167" s="1039"/>
      <c r="AF167" s="1039"/>
      <c r="AG167" s="1039"/>
      <c r="AH167" s="1039"/>
      <c r="AI167" s="1039"/>
      <c r="AJ167" s="1039"/>
      <c r="AK167" s="1039"/>
      <c r="AL167" s="1039"/>
      <c r="AM167" s="1039"/>
      <c r="AN167" s="1039"/>
    </row>
  </sheetData>
  <mergeCells count="1">
    <mergeCell ref="A167:AN167"/>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workbookViewId="0">
      <selection activeCell="S10" sqref="S10"/>
    </sheetView>
  </sheetViews>
  <sheetFormatPr defaultRowHeight="14.25" x14ac:dyDescent="0.2"/>
  <cols>
    <col min="10" max="13" width="6.5" customWidth="1"/>
    <col min="14" max="14" width="38.5" customWidth="1"/>
    <col min="16" max="23" width="6" customWidth="1"/>
  </cols>
  <sheetData>
    <row r="1" spans="1:26" ht="30.75" x14ac:dyDescent="0.7">
      <c r="A1" s="1065" t="s">
        <v>1362</v>
      </c>
      <c r="B1" s="1065"/>
      <c r="C1" s="1065"/>
      <c r="D1" s="1065"/>
      <c r="E1" s="1065"/>
      <c r="F1" s="1065"/>
      <c r="G1" s="1065"/>
      <c r="H1" s="1065"/>
      <c r="I1" s="1065"/>
      <c r="J1" s="1065"/>
      <c r="K1" s="1065"/>
      <c r="L1" s="1065"/>
      <c r="M1" s="1065"/>
      <c r="N1" s="1065"/>
      <c r="O1" s="1065"/>
      <c r="P1" s="1065"/>
      <c r="Q1" s="1065"/>
      <c r="R1" s="1065"/>
      <c r="S1" s="1065"/>
      <c r="T1" s="1065"/>
      <c r="U1" s="1065"/>
      <c r="V1" s="1065"/>
      <c r="W1" s="1065"/>
      <c r="X1" s="1065"/>
      <c r="Y1" s="1065"/>
    </row>
    <row r="2" spans="1:26" ht="30.75" x14ac:dyDescent="0.7">
      <c r="A2" s="1066" t="s">
        <v>1857</v>
      </c>
      <c r="B2" s="1066"/>
      <c r="C2" s="1066"/>
      <c r="D2" s="1066"/>
      <c r="E2" s="1066"/>
      <c r="F2" s="1066"/>
      <c r="G2" s="1066"/>
      <c r="H2" s="1066"/>
      <c r="I2" s="1066"/>
      <c r="J2" s="1066"/>
      <c r="K2" s="1066"/>
      <c r="L2" s="1066"/>
      <c r="M2" s="1066"/>
      <c r="N2" s="1066"/>
      <c r="O2" s="1101"/>
      <c r="P2" s="1066"/>
      <c r="Q2" s="1066"/>
      <c r="R2" s="1066"/>
      <c r="S2" s="1066"/>
      <c r="T2" s="1066"/>
      <c r="U2" s="1066"/>
      <c r="V2" s="1066"/>
      <c r="W2" s="1066"/>
      <c r="X2" s="1066"/>
      <c r="Y2" s="1066"/>
    </row>
    <row r="3" spans="1:26" ht="21.75" x14ac:dyDescent="0.5">
      <c r="A3" s="1102" t="s">
        <v>163</v>
      </c>
      <c r="B3" s="1105" t="s">
        <v>1364</v>
      </c>
      <c r="C3" s="1108" t="s">
        <v>1365</v>
      </c>
      <c r="D3" s="1067" t="s">
        <v>165</v>
      </c>
      <c r="E3" s="1068"/>
      <c r="F3" s="1068"/>
      <c r="G3" s="1069"/>
      <c r="H3" s="1102" t="s">
        <v>190</v>
      </c>
      <c r="I3" s="1102" t="s">
        <v>1366</v>
      </c>
      <c r="J3" s="1111" t="s">
        <v>1368</v>
      </c>
      <c r="K3" s="1112"/>
      <c r="L3" s="1112"/>
      <c r="M3" s="1113"/>
      <c r="N3" s="1102" t="s">
        <v>1373</v>
      </c>
      <c r="O3" s="1102" t="s">
        <v>1374</v>
      </c>
      <c r="P3" s="1068" t="s">
        <v>1369</v>
      </c>
      <c r="Q3" s="1068"/>
      <c r="R3" s="1068"/>
      <c r="S3" s="1068"/>
      <c r="T3" s="1068"/>
      <c r="U3" s="1068"/>
      <c r="V3" s="1068"/>
      <c r="W3" s="1069"/>
      <c r="X3" s="204"/>
      <c r="Y3" s="204"/>
    </row>
    <row r="4" spans="1:26" ht="21.75" x14ac:dyDescent="0.5">
      <c r="A4" s="1103"/>
      <c r="B4" s="1106"/>
      <c r="C4" s="1109"/>
      <c r="D4" s="1044" t="s">
        <v>1371</v>
      </c>
      <c r="E4" s="1102" t="s">
        <v>187</v>
      </c>
      <c r="F4" s="1102" t="s">
        <v>188</v>
      </c>
      <c r="G4" s="1102" t="s">
        <v>189</v>
      </c>
      <c r="H4" s="1103"/>
      <c r="I4" s="1103"/>
      <c r="J4" s="1130" t="s">
        <v>1372</v>
      </c>
      <c r="K4" s="1131"/>
      <c r="L4" s="1132"/>
      <c r="M4" s="1095" t="s">
        <v>106</v>
      </c>
      <c r="N4" s="1103"/>
      <c r="O4" s="1103"/>
      <c r="P4" s="1134" t="s">
        <v>1372</v>
      </c>
      <c r="Q4" s="1135"/>
      <c r="R4" s="1114" t="s">
        <v>106</v>
      </c>
      <c r="S4" s="1115"/>
      <c r="T4" s="1114" t="s">
        <v>212</v>
      </c>
      <c r="U4" s="1115"/>
      <c r="V4" s="1087" t="s">
        <v>213</v>
      </c>
      <c r="W4" s="1088"/>
      <c r="X4" s="205" t="s">
        <v>124</v>
      </c>
      <c r="Y4" s="205" t="s">
        <v>214</v>
      </c>
    </row>
    <row r="5" spans="1:26" ht="43.5" x14ac:dyDescent="0.5">
      <c r="A5" s="1104"/>
      <c r="B5" s="1107"/>
      <c r="C5" s="1110"/>
      <c r="D5" s="1046"/>
      <c r="E5" s="1104"/>
      <c r="F5" s="1104"/>
      <c r="G5" s="1104"/>
      <c r="H5" s="1104"/>
      <c r="I5" s="1104"/>
      <c r="J5" s="277" t="s">
        <v>1859</v>
      </c>
      <c r="K5" s="277" t="s">
        <v>1860</v>
      </c>
      <c r="L5" s="277" t="s">
        <v>107</v>
      </c>
      <c r="M5" s="1133"/>
      <c r="N5" s="1104"/>
      <c r="O5" s="1104"/>
      <c r="P5" s="278" t="s">
        <v>218</v>
      </c>
      <c r="Q5" s="308" t="s">
        <v>219</v>
      </c>
      <c r="R5" s="308" t="s">
        <v>218</v>
      </c>
      <c r="S5" s="308" t="s">
        <v>219</v>
      </c>
      <c r="T5" s="308" t="s">
        <v>218</v>
      </c>
      <c r="U5" s="308" t="s">
        <v>219</v>
      </c>
      <c r="V5" s="309" t="s">
        <v>218</v>
      </c>
      <c r="W5" s="309" t="s">
        <v>219</v>
      </c>
      <c r="X5" s="213"/>
      <c r="Y5" s="213"/>
    </row>
    <row r="6" spans="1:26" ht="67.5" customHeight="1" x14ac:dyDescent="0.2">
      <c r="A6" s="216">
        <v>1</v>
      </c>
      <c r="B6" s="280">
        <v>22037</v>
      </c>
      <c r="C6" s="218" t="s">
        <v>2107</v>
      </c>
      <c r="D6" s="88" t="s">
        <v>2108</v>
      </c>
      <c r="E6" s="88" t="s">
        <v>1045</v>
      </c>
      <c r="F6" s="216" t="s">
        <v>1045</v>
      </c>
      <c r="G6" s="88" t="s">
        <v>447</v>
      </c>
      <c r="H6" s="88" t="s">
        <v>2109</v>
      </c>
      <c r="I6" s="88" t="s">
        <v>1409</v>
      </c>
      <c r="J6" s="310">
        <v>0</v>
      </c>
      <c r="K6" s="310">
        <v>0</v>
      </c>
      <c r="L6" s="310">
        <v>0</v>
      </c>
      <c r="M6" s="281">
        <v>1</v>
      </c>
      <c r="N6" s="219" t="s">
        <v>2110</v>
      </c>
      <c r="O6" s="133" t="s">
        <v>2111</v>
      </c>
      <c r="P6" s="221">
        <v>0</v>
      </c>
      <c r="Q6" s="221">
        <v>0</v>
      </c>
      <c r="R6" s="221">
        <v>0</v>
      </c>
      <c r="S6" s="221">
        <v>5</v>
      </c>
      <c r="T6" s="221">
        <v>0</v>
      </c>
      <c r="U6" s="221">
        <v>0</v>
      </c>
      <c r="V6" s="221">
        <f>SUM(P6,R6,T6)</f>
        <v>0</v>
      </c>
      <c r="W6" s="221">
        <f>SUM(Q6,S6,U6)</f>
        <v>5</v>
      </c>
      <c r="X6" s="88" t="s">
        <v>2112</v>
      </c>
      <c r="Y6" s="88" t="s">
        <v>1458</v>
      </c>
    </row>
    <row r="7" spans="1:26" ht="67.5" customHeight="1" x14ac:dyDescent="0.2">
      <c r="A7" s="216">
        <v>2</v>
      </c>
      <c r="B7" s="280">
        <v>22038</v>
      </c>
      <c r="C7" s="218" t="s">
        <v>2113</v>
      </c>
      <c r="D7" s="88" t="s">
        <v>2114</v>
      </c>
      <c r="E7" s="216" t="s">
        <v>2115</v>
      </c>
      <c r="F7" s="216" t="s">
        <v>2116</v>
      </c>
      <c r="G7" s="216" t="s">
        <v>992</v>
      </c>
      <c r="H7" s="255" t="s">
        <v>2117</v>
      </c>
      <c r="I7" s="88" t="s">
        <v>2118</v>
      </c>
      <c r="J7" s="281">
        <v>1</v>
      </c>
      <c r="K7" s="281">
        <v>0</v>
      </c>
      <c r="L7" s="281">
        <v>0</v>
      </c>
      <c r="M7" s="281">
        <v>0</v>
      </c>
      <c r="N7" s="219" t="s">
        <v>2119</v>
      </c>
      <c r="O7" s="88" t="s">
        <v>2120</v>
      </c>
      <c r="P7" s="227">
        <v>0</v>
      </c>
      <c r="Q7" s="221">
        <v>0</v>
      </c>
      <c r="R7" s="221">
        <v>0</v>
      </c>
      <c r="S7" s="221">
        <v>0</v>
      </c>
      <c r="T7" s="227">
        <v>0</v>
      </c>
      <c r="U7" s="227">
        <v>4</v>
      </c>
      <c r="V7" s="221">
        <f t="shared" ref="V7:W18" si="0">SUM(P7,R7,T7)</f>
        <v>0</v>
      </c>
      <c r="W7" s="221">
        <f t="shared" si="0"/>
        <v>4</v>
      </c>
      <c r="X7" s="88" t="s">
        <v>2121</v>
      </c>
      <c r="Y7" s="88" t="s">
        <v>1391</v>
      </c>
    </row>
    <row r="8" spans="1:26" ht="67.5" customHeight="1" x14ac:dyDescent="0.2">
      <c r="A8" s="216">
        <v>3</v>
      </c>
      <c r="B8" s="280">
        <v>22038</v>
      </c>
      <c r="C8" s="218" t="s">
        <v>2122</v>
      </c>
      <c r="D8" s="88" t="s">
        <v>2123</v>
      </c>
      <c r="E8" s="88" t="s">
        <v>1604</v>
      </c>
      <c r="F8" s="216" t="s">
        <v>1557</v>
      </c>
      <c r="G8" s="216" t="s">
        <v>743</v>
      </c>
      <c r="H8" s="216" t="s">
        <v>2124</v>
      </c>
      <c r="I8" s="88" t="s">
        <v>2125</v>
      </c>
      <c r="J8" s="224">
        <v>1</v>
      </c>
      <c r="K8" s="224">
        <v>0</v>
      </c>
      <c r="L8" s="224">
        <v>0</v>
      </c>
      <c r="M8" s="224">
        <v>0</v>
      </c>
      <c r="N8" s="219" t="s">
        <v>2126</v>
      </c>
      <c r="O8" s="88" t="s">
        <v>2127</v>
      </c>
      <c r="P8" s="227">
        <v>0</v>
      </c>
      <c r="Q8" s="227">
        <v>0</v>
      </c>
      <c r="R8" s="227">
        <v>0</v>
      </c>
      <c r="S8" s="227">
        <v>0</v>
      </c>
      <c r="T8" s="227">
        <v>0</v>
      </c>
      <c r="U8" s="227">
        <v>2</v>
      </c>
      <c r="V8" s="221">
        <f t="shared" si="0"/>
        <v>0</v>
      </c>
      <c r="W8" s="221">
        <f t="shared" si="0"/>
        <v>2</v>
      </c>
      <c r="X8" s="88" t="s">
        <v>1871</v>
      </c>
      <c r="Y8" s="88" t="s">
        <v>1458</v>
      </c>
      <c r="Z8" s="282"/>
    </row>
    <row r="9" spans="1:26" ht="67.5" customHeight="1" x14ac:dyDescent="0.2">
      <c r="A9" s="216">
        <v>4</v>
      </c>
      <c r="B9" s="280">
        <v>22039</v>
      </c>
      <c r="C9" s="218" t="s">
        <v>2128</v>
      </c>
      <c r="D9" s="88" t="s">
        <v>2129</v>
      </c>
      <c r="E9" s="216" t="s">
        <v>2130</v>
      </c>
      <c r="F9" s="216" t="s">
        <v>2131</v>
      </c>
      <c r="G9" s="216" t="s">
        <v>384</v>
      </c>
      <c r="H9" s="216" t="s">
        <v>2132</v>
      </c>
      <c r="I9" s="88" t="s">
        <v>1409</v>
      </c>
      <c r="J9" s="224">
        <v>0</v>
      </c>
      <c r="K9" s="224">
        <v>0</v>
      </c>
      <c r="L9" s="224">
        <v>0</v>
      </c>
      <c r="M9" s="224">
        <v>1</v>
      </c>
      <c r="N9" s="219" t="s">
        <v>2133</v>
      </c>
      <c r="O9" s="88" t="s">
        <v>2134</v>
      </c>
      <c r="P9" s="227">
        <v>0</v>
      </c>
      <c r="Q9" s="227">
        <v>0</v>
      </c>
      <c r="R9" s="227">
        <v>0</v>
      </c>
      <c r="S9" s="227">
        <v>1</v>
      </c>
      <c r="T9" s="227">
        <v>0</v>
      </c>
      <c r="U9" s="227">
        <v>1</v>
      </c>
      <c r="V9" s="221">
        <f t="shared" si="0"/>
        <v>0</v>
      </c>
      <c r="W9" s="221">
        <f t="shared" si="0"/>
        <v>2</v>
      </c>
      <c r="X9" s="88" t="s">
        <v>2135</v>
      </c>
      <c r="Y9" s="88" t="s">
        <v>1458</v>
      </c>
      <c r="Z9" s="282"/>
    </row>
    <row r="10" spans="1:26" ht="67.5" customHeight="1" x14ac:dyDescent="0.2">
      <c r="A10" s="216">
        <v>5</v>
      </c>
      <c r="B10" s="280">
        <v>22040</v>
      </c>
      <c r="C10" s="218" t="s">
        <v>2136</v>
      </c>
      <c r="D10" s="88" t="s">
        <v>2137</v>
      </c>
      <c r="E10" s="216" t="s">
        <v>2138</v>
      </c>
      <c r="F10" s="216" t="s">
        <v>2139</v>
      </c>
      <c r="G10" s="216" t="s">
        <v>1018</v>
      </c>
      <c r="H10" s="216" t="s">
        <v>2140</v>
      </c>
      <c r="I10" s="88" t="s">
        <v>2141</v>
      </c>
      <c r="J10" s="224">
        <v>1</v>
      </c>
      <c r="K10" s="224">
        <v>0</v>
      </c>
      <c r="L10" s="224">
        <v>0</v>
      </c>
      <c r="M10" s="224">
        <v>0</v>
      </c>
      <c r="N10" s="219" t="s">
        <v>2142</v>
      </c>
      <c r="O10" s="88" t="s">
        <v>2143</v>
      </c>
      <c r="P10" s="227">
        <v>0</v>
      </c>
      <c r="Q10" s="227">
        <v>1</v>
      </c>
      <c r="R10" s="227">
        <v>0</v>
      </c>
      <c r="S10" s="227">
        <v>0</v>
      </c>
      <c r="T10" s="227">
        <v>0</v>
      </c>
      <c r="U10" s="227">
        <v>0</v>
      </c>
      <c r="V10" s="221">
        <f t="shared" si="0"/>
        <v>0</v>
      </c>
      <c r="W10" s="221">
        <f t="shared" si="0"/>
        <v>1</v>
      </c>
      <c r="X10" s="216" t="s">
        <v>1933</v>
      </c>
      <c r="Y10" s="216" t="s">
        <v>1434</v>
      </c>
      <c r="Z10" s="282"/>
    </row>
    <row r="11" spans="1:26" ht="67.5" customHeight="1" x14ac:dyDescent="0.2">
      <c r="A11" s="216">
        <v>6</v>
      </c>
      <c r="B11" s="280">
        <v>22043</v>
      </c>
      <c r="C11" s="218" t="s">
        <v>2144</v>
      </c>
      <c r="D11" s="88" t="s">
        <v>2145</v>
      </c>
      <c r="E11" s="216" t="s">
        <v>1108</v>
      </c>
      <c r="F11" s="216" t="s">
        <v>1109</v>
      </c>
      <c r="G11" s="216" t="s">
        <v>992</v>
      </c>
      <c r="H11" s="216" t="s">
        <v>2146</v>
      </c>
      <c r="I11" s="88" t="s">
        <v>1502</v>
      </c>
      <c r="J11" s="224">
        <v>1</v>
      </c>
      <c r="K11" s="224">
        <v>0</v>
      </c>
      <c r="L11" s="224">
        <v>0</v>
      </c>
      <c r="M11" s="224">
        <v>0</v>
      </c>
      <c r="N11" s="219" t="s">
        <v>2147</v>
      </c>
      <c r="O11" s="88" t="s">
        <v>2148</v>
      </c>
      <c r="P11" s="227">
        <v>0</v>
      </c>
      <c r="Q11" s="227">
        <v>0</v>
      </c>
      <c r="R11" s="227">
        <v>0</v>
      </c>
      <c r="S11" s="227">
        <v>0</v>
      </c>
      <c r="T11" s="227">
        <v>0</v>
      </c>
      <c r="U11" s="227">
        <v>0</v>
      </c>
      <c r="V11" s="221">
        <f t="shared" si="0"/>
        <v>0</v>
      </c>
      <c r="W11" s="221">
        <f t="shared" si="0"/>
        <v>0</v>
      </c>
      <c r="X11" s="88" t="s">
        <v>1881</v>
      </c>
      <c r="Y11" s="216" t="s">
        <v>1381</v>
      </c>
      <c r="Z11" s="282"/>
    </row>
    <row r="12" spans="1:26" ht="67.5" customHeight="1" x14ac:dyDescent="0.2">
      <c r="A12" s="216">
        <v>7</v>
      </c>
      <c r="B12" s="280">
        <v>22043</v>
      </c>
      <c r="C12" s="218" t="s">
        <v>2149</v>
      </c>
      <c r="D12" s="88" t="s">
        <v>2145</v>
      </c>
      <c r="E12" s="216" t="s">
        <v>1108</v>
      </c>
      <c r="F12" s="216" t="s">
        <v>1109</v>
      </c>
      <c r="G12" s="216" t="s">
        <v>992</v>
      </c>
      <c r="H12" s="216" t="s">
        <v>2150</v>
      </c>
      <c r="I12" s="88" t="s">
        <v>1655</v>
      </c>
      <c r="J12" s="224">
        <v>0</v>
      </c>
      <c r="K12" s="224">
        <v>1</v>
      </c>
      <c r="L12" s="224">
        <v>0</v>
      </c>
      <c r="M12" s="224">
        <v>0</v>
      </c>
      <c r="N12" s="219" t="s">
        <v>2151</v>
      </c>
      <c r="O12" s="88" t="s">
        <v>2152</v>
      </c>
      <c r="P12" s="227">
        <v>0</v>
      </c>
      <c r="Q12" s="227">
        <v>0</v>
      </c>
      <c r="R12" s="227">
        <v>0</v>
      </c>
      <c r="S12" s="227">
        <v>0</v>
      </c>
      <c r="T12" s="227">
        <v>0</v>
      </c>
      <c r="U12" s="227">
        <v>0</v>
      </c>
      <c r="V12" s="221">
        <f t="shared" si="0"/>
        <v>0</v>
      </c>
      <c r="W12" s="221">
        <f t="shared" si="0"/>
        <v>0</v>
      </c>
      <c r="X12" s="88" t="s">
        <v>1881</v>
      </c>
      <c r="Y12" s="216" t="s">
        <v>1381</v>
      </c>
      <c r="Z12" s="282"/>
    </row>
    <row r="13" spans="1:26" ht="67.5" customHeight="1" x14ac:dyDescent="0.2">
      <c r="A13" s="230">
        <v>8</v>
      </c>
      <c r="B13" s="283">
        <v>22046</v>
      </c>
      <c r="C13" s="284" t="s">
        <v>2153</v>
      </c>
      <c r="D13" s="222" t="s">
        <v>2154</v>
      </c>
      <c r="E13" s="230" t="s">
        <v>93</v>
      </c>
      <c r="F13" s="230" t="s">
        <v>1806</v>
      </c>
      <c r="G13" s="230" t="s">
        <v>592</v>
      </c>
      <c r="H13" s="230" t="s">
        <v>2155</v>
      </c>
      <c r="I13" s="222" t="s">
        <v>1409</v>
      </c>
      <c r="J13" s="285">
        <v>0</v>
      </c>
      <c r="K13" s="285">
        <v>0</v>
      </c>
      <c r="L13" s="285">
        <v>0</v>
      </c>
      <c r="M13" s="285">
        <v>1</v>
      </c>
      <c r="N13" s="260" t="s">
        <v>2156</v>
      </c>
      <c r="O13" s="222" t="s">
        <v>2157</v>
      </c>
      <c r="P13" s="261">
        <v>0</v>
      </c>
      <c r="Q13" s="261">
        <v>0</v>
      </c>
      <c r="R13" s="261">
        <v>0</v>
      </c>
      <c r="S13" s="261">
        <v>1</v>
      </c>
      <c r="T13" s="261">
        <v>0</v>
      </c>
      <c r="U13" s="261">
        <v>0</v>
      </c>
      <c r="V13" s="228">
        <f t="shared" si="0"/>
        <v>0</v>
      </c>
      <c r="W13" s="228">
        <f t="shared" si="0"/>
        <v>1</v>
      </c>
      <c r="X13" s="222" t="s">
        <v>2158</v>
      </c>
      <c r="Y13" s="230" t="s">
        <v>1391</v>
      </c>
      <c r="Z13" s="297"/>
    </row>
    <row r="14" spans="1:26" ht="67.5" customHeight="1" x14ac:dyDescent="0.2">
      <c r="A14" s="230">
        <v>9</v>
      </c>
      <c r="B14" s="283">
        <v>22052</v>
      </c>
      <c r="C14" s="284" t="s">
        <v>2159</v>
      </c>
      <c r="D14" s="222" t="s">
        <v>2160</v>
      </c>
      <c r="E14" s="230" t="s">
        <v>2161</v>
      </c>
      <c r="F14" s="230" t="s">
        <v>2162</v>
      </c>
      <c r="G14" s="230" t="s">
        <v>1176</v>
      </c>
      <c r="H14" s="230" t="s">
        <v>2163</v>
      </c>
      <c r="I14" s="222" t="s">
        <v>1655</v>
      </c>
      <c r="J14" s="285">
        <v>0</v>
      </c>
      <c r="K14" s="285">
        <v>1</v>
      </c>
      <c r="L14" s="285">
        <v>0</v>
      </c>
      <c r="M14" s="285">
        <v>0</v>
      </c>
      <c r="N14" s="260" t="s">
        <v>2164</v>
      </c>
      <c r="O14" s="222" t="s">
        <v>2165</v>
      </c>
      <c r="P14" s="261">
        <v>0</v>
      </c>
      <c r="Q14" s="261">
        <v>0</v>
      </c>
      <c r="R14" s="261">
        <v>0</v>
      </c>
      <c r="S14" s="261">
        <v>0</v>
      </c>
      <c r="T14" s="261">
        <v>0</v>
      </c>
      <c r="U14" s="261">
        <v>0</v>
      </c>
      <c r="V14" s="228">
        <f t="shared" si="0"/>
        <v>0</v>
      </c>
      <c r="W14" s="228">
        <f t="shared" si="0"/>
        <v>0</v>
      </c>
      <c r="X14" s="222" t="s">
        <v>2166</v>
      </c>
      <c r="Y14" s="230" t="s">
        <v>2167</v>
      </c>
      <c r="Z14" s="293"/>
    </row>
    <row r="15" spans="1:26" ht="67.5" customHeight="1" x14ac:dyDescent="0.2">
      <c r="A15" s="230">
        <v>10</v>
      </c>
      <c r="B15" s="283">
        <v>22053</v>
      </c>
      <c r="C15" s="284" t="s">
        <v>2168</v>
      </c>
      <c r="D15" s="222" t="s">
        <v>2169</v>
      </c>
      <c r="E15" s="230" t="s">
        <v>2170</v>
      </c>
      <c r="F15" s="230" t="s">
        <v>2171</v>
      </c>
      <c r="G15" s="230" t="s">
        <v>1486</v>
      </c>
      <c r="H15" s="222" t="s">
        <v>2172</v>
      </c>
      <c r="I15" s="222" t="s">
        <v>1409</v>
      </c>
      <c r="J15" s="285">
        <v>0</v>
      </c>
      <c r="K15" s="285">
        <v>0</v>
      </c>
      <c r="L15" s="285">
        <v>0</v>
      </c>
      <c r="M15" s="285">
        <v>1</v>
      </c>
      <c r="N15" s="260" t="s">
        <v>2173</v>
      </c>
      <c r="O15" s="222" t="s">
        <v>2174</v>
      </c>
      <c r="P15" s="261">
        <v>0</v>
      </c>
      <c r="Q15" s="261">
        <v>0</v>
      </c>
      <c r="R15" s="261">
        <v>0</v>
      </c>
      <c r="S15" s="261">
        <v>2</v>
      </c>
      <c r="T15" s="261">
        <v>0</v>
      </c>
      <c r="U15" s="261">
        <v>0</v>
      </c>
      <c r="V15" s="228">
        <f t="shared" si="0"/>
        <v>0</v>
      </c>
      <c r="W15" s="228">
        <f t="shared" si="0"/>
        <v>2</v>
      </c>
      <c r="X15" s="230" t="s">
        <v>1914</v>
      </c>
      <c r="Y15" s="230" t="s">
        <v>1659</v>
      </c>
      <c r="Z15" s="293"/>
    </row>
    <row r="16" spans="1:26" ht="67.5" customHeight="1" x14ac:dyDescent="0.2">
      <c r="A16" s="1116">
        <v>11</v>
      </c>
      <c r="B16" s="1118">
        <v>22062</v>
      </c>
      <c r="C16" s="1120" t="s">
        <v>2175</v>
      </c>
      <c r="D16" s="1122" t="s">
        <v>2176</v>
      </c>
      <c r="E16" s="1122" t="s">
        <v>2177</v>
      </c>
      <c r="F16" s="1124" t="s">
        <v>2178</v>
      </c>
      <c r="G16" s="1124" t="s">
        <v>384</v>
      </c>
      <c r="H16" s="216" t="s">
        <v>2179</v>
      </c>
      <c r="I16" s="222" t="s">
        <v>1936</v>
      </c>
      <c r="J16" s="224">
        <v>1</v>
      </c>
      <c r="K16" s="224">
        <v>0</v>
      </c>
      <c r="L16" s="224">
        <v>0</v>
      </c>
      <c r="M16" s="224">
        <v>0</v>
      </c>
      <c r="N16" s="1126" t="s">
        <v>2180</v>
      </c>
      <c r="O16" s="222" t="s">
        <v>2181</v>
      </c>
      <c r="P16" s="1136">
        <v>0</v>
      </c>
      <c r="Q16" s="1136">
        <v>0</v>
      </c>
      <c r="R16" s="1136">
        <v>0</v>
      </c>
      <c r="S16" s="1136">
        <v>0</v>
      </c>
      <c r="T16" s="1136">
        <v>0</v>
      </c>
      <c r="U16" s="1136">
        <v>0</v>
      </c>
      <c r="V16" s="1128">
        <f t="shared" si="0"/>
        <v>0</v>
      </c>
      <c r="W16" s="1128">
        <f t="shared" si="0"/>
        <v>0</v>
      </c>
      <c r="X16" s="1122" t="s">
        <v>2182</v>
      </c>
      <c r="Y16" s="1122" t="s">
        <v>1413</v>
      </c>
      <c r="Z16" s="282"/>
    </row>
    <row r="17" spans="1:26" ht="67.5" customHeight="1" x14ac:dyDescent="0.2">
      <c r="A17" s="1117"/>
      <c r="B17" s="1119"/>
      <c r="C17" s="1121"/>
      <c r="D17" s="1123"/>
      <c r="E17" s="1123"/>
      <c r="F17" s="1125"/>
      <c r="G17" s="1125"/>
      <c r="H17" s="216" t="s">
        <v>2183</v>
      </c>
      <c r="I17" s="222" t="s">
        <v>1936</v>
      </c>
      <c r="J17" s="224">
        <v>1</v>
      </c>
      <c r="K17" s="224">
        <v>0</v>
      </c>
      <c r="L17" s="224">
        <v>0</v>
      </c>
      <c r="M17" s="224">
        <v>0</v>
      </c>
      <c r="N17" s="1127"/>
      <c r="O17" s="222" t="s">
        <v>134</v>
      </c>
      <c r="P17" s="1137"/>
      <c r="Q17" s="1137"/>
      <c r="R17" s="1137"/>
      <c r="S17" s="1137"/>
      <c r="T17" s="1137"/>
      <c r="U17" s="1137"/>
      <c r="V17" s="1129"/>
      <c r="W17" s="1129"/>
      <c r="X17" s="1123"/>
      <c r="Y17" s="1123"/>
      <c r="Z17" s="282"/>
    </row>
    <row r="18" spans="1:26" ht="67.5" customHeight="1" x14ac:dyDescent="0.2">
      <c r="A18" s="316">
        <v>12</v>
      </c>
      <c r="B18" s="317">
        <v>22064</v>
      </c>
      <c r="C18" s="318" t="s">
        <v>2184</v>
      </c>
      <c r="D18" s="116" t="s">
        <v>2185</v>
      </c>
      <c r="E18" s="319" t="s">
        <v>2186</v>
      </c>
      <c r="F18" s="319" t="s">
        <v>228</v>
      </c>
      <c r="G18" s="319" t="s">
        <v>2187</v>
      </c>
      <c r="H18" s="319" t="s">
        <v>2188</v>
      </c>
      <c r="I18" s="116" t="s">
        <v>1409</v>
      </c>
      <c r="J18" s="320">
        <v>0</v>
      </c>
      <c r="K18" s="320">
        <v>0</v>
      </c>
      <c r="L18" s="320">
        <v>0</v>
      </c>
      <c r="M18" s="320">
        <v>1</v>
      </c>
      <c r="N18" s="321" t="s">
        <v>2189</v>
      </c>
      <c r="O18" s="116" t="s">
        <v>2190</v>
      </c>
      <c r="P18" s="322">
        <v>0</v>
      </c>
      <c r="Q18" s="322">
        <v>0</v>
      </c>
      <c r="R18" s="322">
        <v>0</v>
      </c>
      <c r="S18" s="322">
        <v>0</v>
      </c>
      <c r="T18" s="322">
        <v>0</v>
      </c>
      <c r="U18" s="322">
        <v>0</v>
      </c>
      <c r="V18" s="323">
        <f t="shared" si="0"/>
        <v>0</v>
      </c>
      <c r="W18" s="323">
        <f t="shared" si="0"/>
        <v>0</v>
      </c>
      <c r="X18" s="319" t="s">
        <v>1914</v>
      </c>
      <c r="Y18" s="319" t="s">
        <v>1381</v>
      </c>
      <c r="Z18" s="282"/>
    </row>
    <row r="19" spans="1:26" x14ac:dyDescent="0.2">
      <c r="A19" s="298"/>
      <c r="B19" s="299"/>
      <c r="C19" s="300"/>
      <c r="D19" s="298"/>
      <c r="E19" s="298"/>
      <c r="F19" s="298"/>
      <c r="G19" s="298"/>
      <c r="H19" s="298"/>
      <c r="I19" s="298" t="s">
        <v>129</v>
      </c>
      <c r="J19" s="324">
        <f>SUM(J6:J18)</f>
        <v>6</v>
      </c>
      <c r="K19" s="324">
        <f>SUM(K6:K18)</f>
        <v>2</v>
      </c>
      <c r="L19" s="324">
        <f>SUM(L6:L18)</f>
        <v>0</v>
      </c>
      <c r="M19" s="324">
        <f>SUM(M6:M18)</f>
        <v>5</v>
      </c>
      <c r="N19" s="298"/>
      <c r="O19" s="325" t="s">
        <v>129</v>
      </c>
      <c r="P19" s="326">
        <f t="shared" ref="P19:W19" si="1">SUM(P6:P18)</f>
        <v>0</v>
      </c>
      <c r="Q19" s="326">
        <f t="shared" si="1"/>
        <v>1</v>
      </c>
      <c r="R19" s="326">
        <f t="shared" si="1"/>
        <v>0</v>
      </c>
      <c r="S19" s="326">
        <f t="shared" si="1"/>
        <v>9</v>
      </c>
      <c r="T19" s="326">
        <f t="shared" si="1"/>
        <v>0</v>
      </c>
      <c r="U19" s="326">
        <f t="shared" si="1"/>
        <v>7</v>
      </c>
      <c r="V19" s="326">
        <f t="shared" si="1"/>
        <v>0</v>
      </c>
      <c r="W19" s="326">
        <f t="shared" si="1"/>
        <v>17</v>
      </c>
      <c r="X19" s="298"/>
      <c r="Y19" s="298"/>
      <c r="Z19" s="298"/>
    </row>
    <row r="20" spans="1:26" x14ac:dyDescent="0.2">
      <c r="B20" s="327"/>
      <c r="C20" s="328"/>
      <c r="J20" s="329"/>
      <c r="K20" s="329"/>
      <c r="L20" s="329"/>
      <c r="M20" s="329"/>
      <c r="P20" s="330"/>
      <c r="Q20" s="330"/>
      <c r="R20" s="330"/>
      <c r="S20" s="330"/>
      <c r="T20" s="330"/>
      <c r="U20" s="330"/>
    </row>
  </sheetData>
  <mergeCells count="40">
    <mergeCell ref="X16:X17"/>
    <mergeCell ref="Y16:Y17"/>
    <mergeCell ref="P16:P17"/>
    <mergeCell ref="Q16:Q17"/>
    <mergeCell ref="R16:R17"/>
    <mergeCell ref="S16:S17"/>
    <mergeCell ref="T16:T17"/>
    <mergeCell ref="U16:U17"/>
    <mergeCell ref="V16:V17"/>
    <mergeCell ref="F16:F17"/>
    <mergeCell ref="G16:G17"/>
    <mergeCell ref="N16:N17"/>
    <mergeCell ref="O3:O5"/>
    <mergeCell ref="P3:W3"/>
    <mergeCell ref="W16:W17"/>
    <mergeCell ref="J4:L4"/>
    <mergeCell ref="M4:M5"/>
    <mergeCell ref="P4:Q4"/>
    <mergeCell ref="R4:S4"/>
    <mergeCell ref="A16:A17"/>
    <mergeCell ref="B16:B17"/>
    <mergeCell ref="C16:C17"/>
    <mergeCell ref="D16:D17"/>
    <mergeCell ref="E16:E17"/>
    <mergeCell ref="A1:Y1"/>
    <mergeCell ref="A2:Y2"/>
    <mergeCell ref="A3:A5"/>
    <mergeCell ref="B3:B5"/>
    <mergeCell ref="C3:C5"/>
    <mergeCell ref="D3:G3"/>
    <mergeCell ref="H3:H5"/>
    <mergeCell ref="I3:I5"/>
    <mergeCell ref="J3:M3"/>
    <mergeCell ref="N3:N5"/>
    <mergeCell ref="T4:U4"/>
    <mergeCell ref="V4:W4"/>
    <mergeCell ref="D4:D5"/>
    <mergeCell ref="E4:E5"/>
    <mergeCell ref="F4:F5"/>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election activeCell="A3" sqref="A3:A5"/>
    </sheetView>
  </sheetViews>
  <sheetFormatPr defaultRowHeight="14.25" x14ac:dyDescent="0.2"/>
  <cols>
    <col min="11" max="18" width="5.625" customWidth="1"/>
    <col min="19" max="19" width="34.5" customWidth="1"/>
    <col min="21" max="28" width="5.125" customWidth="1"/>
  </cols>
  <sheetData>
    <row r="1" spans="1:31" ht="30.75" x14ac:dyDescent="0.7">
      <c r="A1" s="1089" t="s">
        <v>1547</v>
      </c>
      <c r="B1" s="1089"/>
      <c r="C1" s="1089"/>
      <c r="D1" s="1089"/>
      <c r="E1" s="1089"/>
      <c r="F1" s="1089"/>
      <c r="G1" s="1089"/>
      <c r="H1" s="1089"/>
      <c r="I1" s="1089"/>
      <c r="J1" s="1089"/>
      <c r="K1" s="1089"/>
      <c r="L1" s="1089"/>
      <c r="M1" s="1089"/>
      <c r="N1" s="1089"/>
      <c r="O1" s="1089"/>
      <c r="P1" s="1089"/>
      <c r="Q1" s="1089"/>
      <c r="R1" s="1089"/>
      <c r="S1" s="1089"/>
      <c r="T1" s="1089"/>
      <c r="U1" s="1089"/>
      <c r="V1" s="1089"/>
      <c r="W1" s="1089"/>
      <c r="X1" s="1089"/>
      <c r="Y1" s="1089"/>
      <c r="Z1" s="1089"/>
      <c r="AA1" s="1089"/>
      <c r="AB1" s="1089"/>
      <c r="AC1" s="1089"/>
      <c r="AD1" s="1089"/>
    </row>
    <row r="2" spans="1:31" ht="30.75" x14ac:dyDescent="0.7">
      <c r="A2" s="1089" t="s">
        <v>3873</v>
      </c>
      <c r="B2" s="1089"/>
      <c r="C2" s="1089"/>
      <c r="D2" s="1089"/>
      <c r="E2" s="1089"/>
      <c r="F2" s="1089"/>
      <c r="G2" s="1089"/>
      <c r="H2" s="1089"/>
      <c r="I2" s="1089"/>
      <c r="J2" s="1089"/>
      <c r="K2" s="1089"/>
      <c r="L2" s="1089"/>
      <c r="M2" s="1089"/>
      <c r="N2" s="1089"/>
      <c r="O2" s="1089"/>
      <c r="P2" s="1089"/>
      <c r="Q2" s="1089"/>
      <c r="R2" s="1089"/>
      <c r="S2" s="1089"/>
      <c r="T2" s="1089"/>
      <c r="U2" s="1089"/>
      <c r="V2" s="1089"/>
      <c r="W2" s="1089"/>
      <c r="X2" s="1089"/>
      <c r="Y2" s="1089"/>
      <c r="Z2" s="1089"/>
      <c r="AA2" s="1089"/>
      <c r="AB2" s="1089"/>
      <c r="AC2" s="1089"/>
      <c r="AD2" s="1089"/>
    </row>
    <row r="3" spans="1:31" ht="21.75" x14ac:dyDescent="0.5">
      <c r="A3" s="1090" t="s">
        <v>163</v>
      </c>
      <c r="B3" s="1091" t="s">
        <v>1364</v>
      </c>
      <c r="C3" s="1092" t="s">
        <v>1365</v>
      </c>
      <c r="D3" s="1093" t="s">
        <v>165</v>
      </c>
      <c r="E3" s="1093"/>
      <c r="F3" s="1093"/>
      <c r="G3" s="1093"/>
      <c r="H3" s="1090" t="s">
        <v>190</v>
      </c>
      <c r="I3" s="1090" t="s">
        <v>1366</v>
      </c>
      <c r="J3" s="1090" t="s">
        <v>1367</v>
      </c>
      <c r="K3" s="1094" t="s">
        <v>1858</v>
      </c>
      <c r="L3" s="1094"/>
      <c r="M3" s="1094"/>
      <c r="N3" s="1094"/>
      <c r="O3" s="1090" t="s">
        <v>1368</v>
      </c>
      <c r="P3" s="1090"/>
      <c r="Q3" s="1090"/>
      <c r="R3" s="1096"/>
      <c r="S3" s="1090" t="s">
        <v>1373</v>
      </c>
      <c r="T3" s="1090" t="s">
        <v>1374</v>
      </c>
      <c r="U3" s="1093" t="s">
        <v>1369</v>
      </c>
      <c r="V3" s="1093"/>
      <c r="W3" s="1093"/>
      <c r="X3" s="1093"/>
      <c r="Y3" s="1093"/>
      <c r="Z3" s="1093"/>
      <c r="AA3" s="1093"/>
      <c r="AB3" s="1093"/>
      <c r="AC3" s="274"/>
      <c r="AD3" s="274"/>
    </row>
    <row r="4" spans="1:31" ht="21.75" x14ac:dyDescent="0.5">
      <c r="A4" s="1090"/>
      <c r="B4" s="1091"/>
      <c r="C4" s="1092"/>
      <c r="D4" s="1041" t="s">
        <v>1371</v>
      </c>
      <c r="E4" s="1090" t="s">
        <v>187</v>
      </c>
      <c r="F4" s="1090" t="s">
        <v>188</v>
      </c>
      <c r="G4" s="1090" t="s">
        <v>189</v>
      </c>
      <c r="H4" s="1090"/>
      <c r="I4" s="1090"/>
      <c r="J4" s="1090"/>
      <c r="K4" s="1094"/>
      <c r="L4" s="1094"/>
      <c r="M4" s="1094"/>
      <c r="N4" s="1094"/>
      <c r="O4" s="1095" t="s">
        <v>1372</v>
      </c>
      <c r="P4" s="1095"/>
      <c r="Q4" s="1095"/>
      <c r="R4" s="1095" t="s">
        <v>106</v>
      </c>
      <c r="S4" s="1090"/>
      <c r="T4" s="1090"/>
      <c r="U4" s="1097" t="s">
        <v>1372</v>
      </c>
      <c r="V4" s="1097"/>
      <c r="W4" s="1098" t="s">
        <v>106</v>
      </c>
      <c r="X4" s="1098"/>
      <c r="Y4" s="1098" t="s">
        <v>212</v>
      </c>
      <c r="Z4" s="1098"/>
      <c r="AA4" s="1090" t="s">
        <v>213</v>
      </c>
      <c r="AB4" s="1090"/>
      <c r="AC4" s="275" t="s">
        <v>124</v>
      </c>
      <c r="AD4" s="275" t="s">
        <v>214</v>
      </c>
    </row>
    <row r="5" spans="1:31" ht="65.25" x14ac:dyDescent="0.5">
      <c r="A5" s="1090"/>
      <c r="B5" s="1091"/>
      <c r="C5" s="1092"/>
      <c r="D5" s="1041"/>
      <c r="E5" s="1090"/>
      <c r="F5" s="1090"/>
      <c r="G5" s="1090"/>
      <c r="H5" s="1090"/>
      <c r="I5" s="1090"/>
      <c r="J5" s="1090"/>
      <c r="K5" s="336">
        <v>1</v>
      </c>
      <c r="L5" s="336">
        <v>2</v>
      </c>
      <c r="M5" s="336">
        <v>3</v>
      </c>
      <c r="N5" s="336">
        <v>4</v>
      </c>
      <c r="O5" s="277" t="s">
        <v>1859</v>
      </c>
      <c r="P5" s="277" t="s">
        <v>1860</v>
      </c>
      <c r="Q5" s="277" t="s">
        <v>107</v>
      </c>
      <c r="R5" s="1095"/>
      <c r="S5" s="1090"/>
      <c r="T5" s="1090"/>
      <c r="U5" s="278" t="s">
        <v>218</v>
      </c>
      <c r="V5" s="278" t="s">
        <v>219</v>
      </c>
      <c r="W5" s="278" t="s">
        <v>218</v>
      </c>
      <c r="X5" s="278" t="s">
        <v>219</v>
      </c>
      <c r="Y5" s="278" t="s">
        <v>218</v>
      </c>
      <c r="Z5" s="278" t="s">
        <v>219</v>
      </c>
      <c r="AA5" s="279" t="s">
        <v>218</v>
      </c>
      <c r="AB5" s="279" t="s">
        <v>219</v>
      </c>
      <c r="AC5" s="274"/>
      <c r="AD5" s="274"/>
    </row>
    <row r="6" spans="1:31" ht="48" customHeight="1" x14ac:dyDescent="0.2">
      <c r="A6" s="262">
        <v>1</v>
      </c>
      <c r="B6" s="294">
        <v>22069</v>
      </c>
      <c r="C6" s="295" t="s">
        <v>2196</v>
      </c>
      <c r="D6" s="263" t="s">
        <v>2197</v>
      </c>
      <c r="E6" s="263" t="s">
        <v>2198</v>
      </c>
      <c r="F6" s="262" t="s">
        <v>2199</v>
      </c>
      <c r="G6" s="263" t="s">
        <v>1131</v>
      </c>
      <c r="H6" s="263" t="s">
        <v>2200</v>
      </c>
      <c r="I6" s="263" t="s">
        <v>1409</v>
      </c>
      <c r="J6" s="263" t="s">
        <v>2201</v>
      </c>
      <c r="K6" s="337">
        <v>1</v>
      </c>
      <c r="L6" s="337">
        <v>0</v>
      </c>
      <c r="M6" s="337">
        <v>0</v>
      </c>
      <c r="N6" s="337">
        <v>0</v>
      </c>
      <c r="O6" s="281">
        <v>0</v>
      </c>
      <c r="P6" s="281">
        <v>0</v>
      </c>
      <c r="Q6" s="281">
        <v>0</v>
      </c>
      <c r="R6" s="281">
        <v>1</v>
      </c>
      <c r="S6" s="264" t="s">
        <v>2202</v>
      </c>
      <c r="T6" s="263" t="s">
        <v>2203</v>
      </c>
      <c r="U6" s="266">
        <v>0</v>
      </c>
      <c r="V6" s="266">
        <v>0</v>
      </c>
      <c r="W6" s="266">
        <v>0</v>
      </c>
      <c r="X6" s="266">
        <v>3</v>
      </c>
      <c r="Y6" s="266">
        <v>0</v>
      </c>
      <c r="Z6" s="266">
        <v>0</v>
      </c>
      <c r="AA6" s="266">
        <f>SUM(U6,W6,Y6)</f>
        <v>0</v>
      </c>
      <c r="AB6" s="266">
        <f>SUM(V6,X6,Z6)</f>
        <v>3</v>
      </c>
      <c r="AC6" s="263" t="s">
        <v>2204</v>
      </c>
      <c r="AD6" s="263" t="s">
        <v>1482</v>
      </c>
    </row>
    <row r="7" spans="1:31" ht="48" customHeight="1" x14ac:dyDescent="0.2">
      <c r="A7" s="262">
        <v>2</v>
      </c>
      <c r="B7" s="294">
        <v>22071</v>
      </c>
      <c r="C7" s="295" t="s">
        <v>2144</v>
      </c>
      <c r="D7" s="263" t="s">
        <v>2205</v>
      </c>
      <c r="E7" s="262" t="s">
        <v>2206</v>
      </c>
      <c r="F7" s="262" t="s">
        <v>228</v>
      </c>
      <c r="G7" s="262" t="s">
        <v>477</v>
      </c>
      <c r="H7" s="255" t="s">
        <v>2207</v>
      </c>
      <c r="I7" s="263" t="s">
        <v>1686</v>
      </c>
      <c r="J7" s="263" t="s">
        <v>2208</v>
      </c>
      <c r="K7" s="337">
        <v>0</v>
      </c>
      <c r="L7" s="337">
        <v>0</v>
      </c>
      <c r="M7" s="337">
        <v>1</v>
      </c>
      <c r="N7" s="337">
        <v>0</v>
      </c>
      <c r="O7" s="281">
        <v>0</v>
      </c>
      <c r="P7" s="281">
        <v>1</v>
      </c>
      <c r="Q7" s="281">
        <v>0</v>
      </c>
      <c r="R7" s="281">
        <v>0</v>
      </c>
      <c r="S7" s="264" t="s">
        <v>2209</v>
      </c>
      <c r="T7" s="263" t="s">
        <v>2210</v>
      </c>
      <c r="U7" s="265">
        <v>0</v>
      </c>
      <c r="V7" s="266">
        <v>0</v>
      </c>
      <c r="W7" s="266">
        <v>0</v>
      </c>
      <c r="X7" s="266">
        <v>0</v>
      </c>
      <c r="Y7" s="265">
        <v>0</v>
      </c>
      <c r="Z7" s="265">
        <v>0</v>
      </c>
      <c r="AA7" s="266">
        <f t="shared" ref="AA7:AB38" si="0">SUM(U7,W7,Y7)</f>
        <v>0</v>
      </c>
      <c r="AB7" s="266">
        <f t="shared" si="0"/>
        <v>0</v>
      </c>
      <c r="AC7" s="263" t="s">
        <v>1881</v>
      </c>
      <c r="AD7" s="263" t="s">
        <v>1391</v>
      </c>
    </row>
    <row r="8" spans="1:31" ht="48" customHeight="1" x14ac:dyDescent="0.2">
      <c r="A8" s="262">
        <v>3</v>
      </c>
      <c r="B8" s="294">
        <v>22072</v>
      </c>
      <c r="C8" s="295" t="s">
        <v>2211</v>
      </c>
      <c r="D8" s="263" t="s">
        <v>2212</v>
      </c>
      <c r="E8" s="262" t="s">
        <v>2213</v>
      </c>
      <c r="F8" s="262" t="s">
        <v>2214</v>
      </c>
      <c r="G8" s="262" t="s">
        <v>1486</v>
      </c>
      <c r="H8" s="262" t="s">
        <v>2215</v>
      </c>
      <c r="I8" s="263" t="s">
        <v>2216</v>
      </c>
      <c r="J8" s="263" t="s">
        <v>2217</v>
      </c>
      <c r="K8" s="290">
        <v>0</v>
      </c>
      <c r="L8" s="290">
        <v>1</v>
      </c>
      <c r="M8" s="290">
        <v>0</v>
      </c>
      <c r="N8" s="290">
        <v>0</v>
      </c>
      <c r="O8" s="224">
        <v>1</v>
      </c>
      <c r="P8" s="224">
        <v>0</v>
      </c>
      <c r="Q8" s="224">
        <v>0</v>
      </c>
      <c r="R8" s="224">
        <v>0</v>
      </c>
      <c r="S8" s="264" t="s">
        <v>2218</v>
      </c>
      <c r="T8" s="263" t="s">
        <v>2219</v>
      </c>
      <c r="U8" s="265">
        <v>0</v>
      </c>
      <c r="V8" s="265">
        <v>0</v>
      </c>
      <c r="W8" s="265">
        <v>0</v>
      </c>
      <c r="X8" s="265">
        <v>0</v>
      </c>
      <c r="Y8" s="265">
        <v>1</v>
      </c>
      <c r="Z8" s="265">
        <v>0</v>
      </c>
      <c r="AA8" s="266">
        <f t="shared" si="0"/>
        <v>1</v>
      </c>
      <c r="AB8" s="266">
        <f t="shared" si="0"/>
        <v>0</v>
      </c>
      <c r="AC8" s="263" t="s">
        <v>1871</v>
      </c>
      <c r="AD8" s="263" t="s">
        <v>1434</v>
      </c>
      <c r="AE8" s="282"/>
    </row>
    <row r="9" spans="1:31" ht="48" customHeight="1" x14ac:dyDescent="0.2">
      <c r="A9" s="230">
        <v>4</v>
      </c>
      <c r="B9" s="283">
        <v>22072</v>
      </c>
      <c r="C9" s="284" t="s">
        <v>2149</v>
      </c>
      <c r="D9" s="222" t="s">
        <v>2220</v>
      </c>
      <c r="E9" s="230" t="s">
        <v>93</v>
      </c>
      <c r="F9" s="230" t="s">
        <v>93</v>
      </c>
      <c r="G9" s="222" t="s">
        <v>1293</v>
      </c>
      <c r="H9" s="230" t="s">
        <v>2221</v>
      </c>
      <c r="I9" s="222" t="s">
        <v>1438</v>
      </c>
      <c r="J9" s="222" t="s">
        <v>2222</v>
      </c>
      <c r="K9" s="290">
        <v>0</v>
      </c>
      <c r="L9" s="290">
        <v>1</v>
      </c>
      <c r="M9" s="290">
        <v>0</v>
      </c>
      <c r="N9" s="290">
        <v>0</v>
      </c>
      <c r="O9" s="285">
        <v>1</v>
      </c>
      <c r="P9" s="285">
        <v>0</v>
      </c>
      <c r="Q9" s="285">
        <v>0</v>
      </c>
      <c r="R9" s="285">
        <v>0</v>
      </c>
      <c r="S9" s="260" t="s">
        <v>2223</v>
      </c>
      <c r="T9" s="222" t="s">
        <v>2224</v>
      </c>
      <c r="U9" s="261">
        <v>0</v>
      </c>
      <c r="V9" s="261">
        <v>0</v>
      </c>
      <c r="W9" s="261">
        <v>0</v>
      </c>
      <c r="X9" s="261">
        <v>0</v>
      </c>
      <c r="Y9" s="261">
        <v>0</v>
      </c>
      <c r="Z9" s="261">
        <v>0</v>
      </c>
      <c r="AA9" s="266">
        <f t="shared" si="0"/>
        <v>0</v>
      </c>
      <c r="AB9" s="266">
        <f t="shared" si="0"/>
        <v>0</v>
      </c>
      <c r="AC9" s="222" t="s">
        <v>1881</v>
      </c>
      <c r="AD9" s="222" t="s">
        <v>1482</v>
      </c>
      <c r="AE9" s="338"/>
    </row>
    <row r="10" spans="1:31" ht="48" customHeight="1" x14ac:dyDescent="0.2">
      <c r="A10" s="230">
        <v>5</v>
      </c>
      <c r="B10" s="283">
        <v>22072</v>
      </c>
      <c r="C10" s="284" t="s">
        <v>2225</v>
      </c>
      <c r="D10" s="222" t="s">
        <v>2226</v>
      </c>
      <c r="E10" s="230" t="s">
        <v>445</v>
      </c>
      <c r="F10" s="230" t="s">
        <v>446</v>
      </c>
      <c r="G10" s="230" t="s">
        <v>447</v>
      </c>
      <c r="H10" s="230" t="s">
        <v>2227</v>
      </c>
      <c r="I10" s="222" t="s">
        <v>2228</v>
      </c>
      <c r="J10" s="222" t="s">
        <v>2229</v>
      </c>
      <c r="K10" s="290">
        <v>0</v>
      </c>
      <c r="L10" s="290">
        <v>1</v>
      </c>
      <c r="M10" s="290">
        <v>0</v>
      </c>
      <c r="N10" s="290">
        <v>0</v>
      </c>
      <c r="O10" s="285">
        <v>0</v>
      </c>
      <c r="P10" s="285">
        <v>0</v>
      </c>
      <c r="Q10" s="285">
        <v>0</v>
      </c>
      <c r="R10" s="285">
        <v>1</v>
      </c>
      <c r="S10" s="260" t="s">
        <v>2230</v>
      </c>
      <c r="T10" s="222" t="s">
        <v>2231</v>
      </c>
      <c r="U10" s="261">
        <v>0</v>
      </c>
      <c r="V10" s="261">
        <v>0</v>
      </c>
      <c r="W10" s="261">
        <v>0</v>
      </c>
      <c r="X10" s="261">
        <v>1</v>
      </c>
      <c r="Y10" s="261">
        <v>0</v>
      </c>
      <c r="Z10" s="261">
        <v>0</v>
      </c>
      <c r="AA10" s="266">
        <f t="shared" si="0"/>
        <v>0</v>
      </c>
      <c r="AB10" s="266">
        <f t="shared" si="0"/>
        <v>1</v>
      </c>
      <c r="AC10" s="222" t="s">
        <v>1923</v>
      </c>
      <c r="AD10" s="222" t="s">
        <v>1625</v>
      </c>
      <c r="AE10" s="293"/>
    </row>
    <row r="11" spans="1:31" ht="48" customHeight="1" x14ac:dyDescent="0.2">
      <c r="A11" s="262">
        <v>6</v>
      </c>
      <c r="B11" s="294">
        <v>22073</v>
      </c>
      <c r="C11" s="295" t="s">
        <v>1872</v>
      </c>
      <c r="D11" s="263" t="s">
        <v>2232</v>
      </c>
      <c r="E11" s="262" t="s">
        <v>2233</v>
      </c>
      <c r="F11" s="262" t="s">
        <v>228</v>
      </c>
      <c r="G11" s="262" t="s">
        <v>384</v>
      </c>
      <c r="H11" s="262" t="s">
        <v>2234</v>
      </c>
      <c r="I11" s="263" t="s">
        <v>2235</v>
      </c>
      <c r="J11" s="263" t="s">
        <v>2236</v>
      </c>
      <c r="K11" s="290"/>
      <c r="L11" s="290"/>
      <c r="M11" s="290"/>
      <c r="N11" s="290"/>
      <c r="O11" s="224">
        <v>1</v>
      </c>
      <c r="P11" s="224">
        <v>0</v>
      </c>
      <c r="Q11" s="224">
        <v>0</v>
      </c>
      <c r="R11" s="224">
        <v>0</v>
      </c>
      <c r="S11" s="264" t="s">
        <v>2237</v>
      </c>
      <c r="T11" s="263" t="s">
        <v>2238</v>
      </c>
      <c r="U11" s="265">
        <v>0</v>
      </c>
      <c r="V11" s="265">
        <v>0</v>
      </c>
      <c r="W11" s="265">
        <v>0</v>
      </c>
      <c r="X11" s="265">
        <v>0</v>
      </c>
      <c r="Y11" s="265">
        <v>1</v>
      </c>
      <c r="Z11" s="265">
        <v>1</v>
      </c>
      <c r="AA11" s="266">
        <f t="shared" si="0"/>
        <v>1</v>
      </c>
      <c r="AB11" s="266">
        <f t="shared" si="0"/>
        <v>1</v>
      </c>
      <c r="AC11" s="263" t="s">
        <v>1933</v>
      </c>
      <c r="AD11" s="262" t="s">
        <v>1391</v>
      </c>
      <c r="AE11" s="282"/>
    </row>
    <row r="12" spans="1:31" ht="48" customHeight="1" x14ac:dyDescent="0.2">
      <c r="A12" s="230">
        <v>7</v>
      </c>
      <c r="B12" s="283">
        <v>22074</v>
      </c>
      <c r="C12" s="284" t="s">
        <v>1924</v>
      </c>
      <c r="D12" s="222" t="s">
        <v>1925</v>
      </c>
      <c r="E12" s="230" t="s">
        <v>1926</v>
      </c>
      <c r="F12" s="230" t="s">
        <v>1927</v>
      </c>
      <c r="G12" s="230" t="s">
        <v>1928</v>
      </c>
      <c r="H12" s="230" t="s">
        <v>1929</v>
      </c>
      <c r="I12" s="222" t="s">
        <v>2239</v>
      </c>
      <c r="J12" s="222" t="s">
        <v>1937</v>
      </c>
      <c r="K12" s="285"/>
      <c r="L12" s="285"/>
      <c r="M12" s="285"/>
      <c r="N12" s="285"/>
      <c r="O12" s="285">
        <v>1</v>
      </c>
      <c r="P12" s="285">
        <v>0</v>
      </c>
      <c r="Q12" s="285">
        <v>0</v>
      </c>
      <c r="R12" s="285">
        <v>0</v>
      </c>
      <c r="S12" s="260" t="s">
        <v>2240</v>
      </c>
      <c r="T12" s="222" t="s">
        <v>2241</v>
      </c>
      <c r="U12" s="261">
        <v>0</v>
      </c>
      <c r="V12" s="261">
        <v>0</v>
      </c>
      <c r="W12" s="261">
        <v>0</v>
      </c>
      <c r="X12" s="261">
        <v>0</v>
      </c>
      <c r="Y12" s="261">
        <v>1</v>
      </c>
      <c r="Z12" s="261">
        <v>0</v>
      </c>
      <c r="AA12" s="228">
        <f t="shared" si="0"/>
        <v>1</v>
      </c>
      <c r="AB12" s="228">
        <f t="shared" si="0"/>
        <v>0</v>
      </c>
      <c r="AC12" s="222" t="s">
        <v>2242</v>
      </c>
      <c r="AD12" s="230" t="s">
        <v>2243</v>
      </c>
      <c r="AE12" s="297"/>
    </row>
    <row r="13" spans="1:31" ht="48" customHeight="1" x14ac:dyDescent="0.2">
      <c r="A13" s="339"/>
      <c r="B13" s="340"/>
      <c r="C13" s="341"/>
      <c r="D13" s="342"/>
      <c r="E13" s="339"/>
      <c r="F13" s="339"/>
      <c r="G13" s="339"/>
      <c r="H13" s="230" t="s">
        <v>1935</v>
      </c>
      <c r="I13" s="222" t="s">
        <v>1478</v>
      </c>
      <c r="J13" s="222" t="s">
        <v>1937</v>
      </c>
      <c r="K13" s="285"/>
      <c r="L13" s="285"/>
      <c r="M13" s="285"/>
      <c r="N13" s="285"/>
      <c r="O13" s="285">
        <v>1</v>
      </c>
      <c r="P13" s="285">
        <v>0</v>
      </c>
      <c r="Q13" s="285">
        <v>0</v>
      </c>
      <c r="R13" s="285">
        <v>0</v>
      </c>
      <c r="S13" s="343"/>
      <c r="T13" s="222" t="s">
        <v>2244</v>
      </c>
      <c r="U13" s="344"/>
      <c r="V13" s="344"/>
      <c r="W13" s="344"/>
      <c r="X13" s="344"/>
      <c r="Y13" s="344"/>
      <c r="Z13" s="344"/>
      <c r="AA13" s="345"/>
      <c r="AB13" s="345"/>
      <c r="AC13" s="346"/>
      <c r="AD13" s="347"/>
      <c r="AE13" s="297"/>
    </row>
    <row r="14" spans="1:31" ht="48" customHeight="1" x14ac:dyDescent="0.2">
      <c r="A14" s="262">
        <v>8</v>
      </c>
      <c r="B14" s="294">
        <v>22076</v>
      </c>
      <c r="C14" s="295" t="s">
        <v>2022</v>
      </c>
      <c r="D14" s="263" t="s">
        <v>2245</v>
      </c>
      <c r="E14" s="262" t="s">
        <v>654</v>
      </c>
      <c r="F14" s="262" t="s">
        <v>228</v>
      </c>
      <c r="G14" s="262" t="s">
        <v>477</v>
      </c>
      <c r="H14" s="262" t="s">
        <v>2246</v>
      </c>
      <c r="I14" s="263" t="s">
        <v>1686</v>
      </c>
      <c r="J14" s="263" t="s">
        <v>2247</v>
      </c>
      <c r="K14" s="290">
        <v>0</v>
      </c>
      <c r="L14" s="290">
        <v>1</v>
      </c>
      <c r="M14" s="290">
        <v>0</v>
      </c>
      <c r="N14" s="290">
        <v>0</v>
      </c>
      <c r="O14" s="224">
        <v>0</v>
      </c>
      <c r="P14" s="224">
        <v>1</v>
      </c>
      <c r="Q14" s="224">
        <v>0</v>
      </c>
      <c r="R14" s="224">
        <v>0</v>
      </c>
      <c r="S14" s="264" t="s">
        <v>2248</v>
      </c>
      <c r="T14" s="263" t="s">
        <v>2249</v>
      </c>
      <c r="U14" s="265">
        <v>0</v>
      </c>
      <c r="V14" s="265">
        <v>0</v>
      </c>
      <c r="W14" s="265">
        <v>0</v>
      </c>
      <c r="X14" s="265">
        <v>0</v>
      </c>
      <c r="Y14" s="265">
        <v>0</v>
      </c>
      <c r="Z14" s="265">
        <v>0</v>
      </c>
      <c r="AA14" s="266">
        <f t="shared" si="0"/>
        <v>0</v>
      </c>
      <c r="AB14" s="266">
        <f t="shared" si="0"/>
        <v>0</v>
      </c>
      <c r="AC14" s="263" t="s">
        <v>1933</v>
      </c>
      <c r="AD14" s="263" t="s">
        <v>2250</v>
      </c>
      <c r="AE14" s="282"/>
    </row>
    <row r="15" spans="1:31" ht="48" customHeight="1" x14ac:dyDescent="0.2">
      <c r="A15" s="262">
        <v>9</v>
      </c>
      <c r="B15" s="294">
        <v>22079</v>
      </c>
      <c r="C15" s="295" t="s">
        <v>2022</v>
      </c>
      <c r="D15" s="263" t="s">
        <v>2251</v>
      </c>
      <c r="E15" s="262" t="s">
        <v>1283</v>
      </c>
      <c r="F15" s="262" t="s">
        <v>1283</v>
      </c>
      <c r="G15" s="262" t="s">
        <v>1284</v>
      </c>
      <c r="H15" s="262" t="s">
        <v>2252</v>
      </c>
      <c r="I15" s="263" t="s">
        <v>1760</v>
      </c>
      <c r="J15" s="263" t="s">
        <v>1904</v>
      </c>
      <c r="K15" s="290">
        <v>0</v>
      </c>
      <c r="L15" s="290">
        <v>0</v>
      </c>
      <c r="M15" s="290">
        <v>1</v>
      </c>
      <c r="N15" s="290">
        <v>0</v>
      </c>
      <c r="O15" s="224">
        <v>1</v>
      </c>
      <c r="P15" s="224">
        <v>0</v>
      </c>
      <c r="Q15" s="224">
        <v>0</v>
      </c>
      <c r="R15" s="224">
        <v>0</v>
      </c>
      <c r="S15" s="264" t="s">
        <v>2253</v>
      </c>
      <c r="T15" s="263" t="s">
        <v>2254</v>
      </c>
      <c r="U15" s="265">
        <v>0</v>
      </c>
      <c r="V15" s="265">
        <v>0</v>
      </c>
      <c r="W15" s="265">
        <v>0</v>
      </c>
      <c r="X15" s="265">
        <v>0</v>
      </c>
      <c r="Y15" s="265">
        <v>0</v>
      </c>
      <c r="Z15" s="265">
        <v>0</v>
      </c>
      <c r="AA15" s="266">
        <f t="shared" si="0"/>
        <v>0</v>
      </c>
      <c r="AB15" s="266">
        <f t="shared" si="0"/>
        <v>0</v>
      </c>
      <c r="AC15" s="263" t="s">
        <v>1881</v>
      </c>
      <c r="AD15" s="263" t="s">
        <v>1610</v>
      </c>
      <c r="AE15" s="282"/>
    </row>
    <row r="16" spans="1:31" ht="48" customHeight="1" x14ac:dyDescent="0.2">
      <c r="A16" s="262">
        <v>10</v>
      </c>
      <c r="B16" s="294">
        <v>22079</v>
      </c>
      <c r="C16" s="295" t="s">
        <v>2255</v>
      </c>
      <c r="D16" s="263" t="s">
        <v>2256</v>
      </c>
      <c r="E16" s="263" t="s">
        <v>93</v>
      </c>
      <c r="F16" s="262" t="s">
        <v>1597</v>
      </c>
      <c r="G16" s="263" t="s">
        <v>1293</v>
      </c>
      <c r="H16" s="262" t="s">
        <v>2257</v>
      </c>
      <c r="I16" s="263" t="s">
        <v>2258</v>
      </c>
      <c r="J16" s="263" t="s">
        <v>2259</v>
      </c>
      <c r="K16" s="290">
        <v>0</v>
      </c>
      <c r="L16" s="290">
        <v>1</v>
      </c>
      <c r="M16" s="290">
        <v>0</v>
      </c>
      <c r="N16" s="290">
        <v>0</v>
      </c>
      <c r="O16" s="224">
        <v>1</v>
      </c>
      <c r="P16" s="224">
        <v>0</v>
      </c>
      <c r="Q16" s="224">
        <v>0</v>
      </c>
      <c r="R16" s="224">
        <v>0</v>
      </c>
      <c r="S16" s="264" t="s">
        <v>2260</v>
      </c>
      <c r="T16" s="263" t="s">
        <v>2261</v>
      </c>
      <c r="U16" s="265">
        <v>0</v>
      </c>
      <c r="V16" s="265">
        <v>0</v>
      </c>
      <c r="W16" s="265">
        <v>0</v>
      </c>
      <c r="X16" s="265">
        <v>0</v>
      </c>
      <c r="Y16" s="265">
        <v>0</v>
      </c>
      <c r="Z16" s="265">
        <v>0</v>
      </c>
      <c r="AA16" s="266">
        <f t="shared" si="0"/>
        <v>0</v>
      </c>
      <c r="AB16" s="266">
        <f t="shared" si="0"/>
        <v>0</v>
      </c>
      <c r="AC16" s="263" t="s">
        <v>2262</v>
      </c>
      <c r="AD16" s="262" t="s">
        <v>1391</v>
      </c>
      <c r="AE16" s="282"/>
    </row>
    <row r="17" spans="1:31" ht="48" customHeight="1" x14ac:dyDescent="0.2">
      <c r="A17" s="230">
        <v>11</v>
      </c>
      <c r="B17" s="283">
        <v>22080</v>
      </c>
      <c r="C17" s="284" t="s">
        <v>2263</v>
      </c>
      <c r="D17" s="222" t="s">
        <v>2264</v>
      </c>
      <c r="E17" s="230" t="s">
        <v>1941</v>
      </c>
      <c r="F17" s="230" t="s">
        <v>1941</v>
      </c>
      <c r="G17" s="230" t="s">
        <v>489</v>
      </c>
      <c r="H17" s="230" t="s">
        <v>2265</v>
      </c>
      <c r="I17" s="222" t="s">
        <v>1969</v>
      </c>
      <c r="J17" s="222" t="s">
        <v>2266</v>
      </c>
      <c r="K17" s="290">
        <v>1</v>
      </c>
      <c r="L17" s="290">
        <v>0</v>
      </c>
      <c r="M17" s="290">
        <v>0</v>
      </c>
      <c r="N17" s="290">
        <v>0</v>
      </c>
      <c r="O17" s="285">
        <v>0</v>
      </c>
      <c r="P17" s="285">
        <v>0</v>
      </c>
      <c r="Q17" s="285">
        <v>0</v>
      </c>
      <c r="R17" s="285">
        <v>1</v>
      </c>
      <c r="S17" s="260" t="s">
        <v>2267</v>
      </c>
      <c r="T17" s="222" t="s">
        <v>218</v>
      </c>
      <c r="U17" s="261">
        <v>0</v>
      </c>
      <c r="V17" s="261">
        <v>0</v>
      </c>
      <c r="W17" s="261">
        <v>5</v>
      </c>
      <c r="X17" s="261">
        <v>11</v>
      </c>
      <c r="Y17" s="261">
        <v>1</v>
      </c>
      <c r="Z17" s="261">
        <v>0</v>
      </c>
      <c r="AA17" s="266">
        <f t="shared" si="0"/>
        <v>6</v>
      </c>
      <c r="AB17" s="266">
        <f t="shared" si="0"/>
        <v>11</v>
      </c>
      <c r="AC17" s="222" t="s">
        <v>2268</v>
      </c>
      <c r="AD17" s="230" t="s">
        <v>1625</v>
      </c>
      <c r="AE17" s="297"/>
    </row>
    <row r="18" spans="1:31" ht="48" customHeight="1" x14ac:dyDescent="0.2">
      <c r="A18" s="230">
        <v>12</v>
      </c>
      <c r="B18" s="283">
        <v>22080</v>
      </c>
      <c r="C18" s="284" t="s">
        <v>2269</v>
      </c>
      <c r="D18" s="222" t="s">
        <v>2270</v>
      </c>
      <c r="E18" s="230" t="s">
        <v>2271</v>
      </c>
      <c r="F18" s="230" t="s">
        <v>2272</v>
      </c>
      <c r="G18" s="230" t="s">
        <v>2273</v>
      </c>
      <c r="H18" s="230" t="s">
        <v>2274</v>
      </c>
      <c r="I18" s="222" t="s">
        <v>1655</v>
      </c>
      <c r="J18" s="222" t="s">
        <v>2275</v>
      </c>
      <c r="K18" s="285">
        <v>0</v>
      </c>
      <c r="L18" s="285">
        <v>1</v>
      </c>
      <c r="M18" s="285">
        <v>0</v>
      </c>
      <c r="N18" s="285">
        <v>0</v>
      </c>
      <c r="O18" s="285">
        <v>0</v>
      </c>
      <c r="P18" s="285">
        <v>1</v>
      </c>
      <c r="Q18" s="285">
        <v>0</v>
      </c>
      <c r="R18" s="285">
        <v>0</v>
      </c>
      <c r="S18" s="260" t="s">
        <v>2276</v>
      </c>
      <c r="T18" s="222" t="s">
        <v>2277</v>
      </c>
      <c r="U18" s="261">
        <v>0</v>
      </c>
      <c r="V18" s="261">
        <v>2</v>
      </c>
      <c r="W18" s="261">
        <v>0</v>
      </c>
      <c r="X18" s="261">
        <v>0</v>
      </c>
      <c r="Y18" s="261">
        <v>0</v>
      </c>
      <c r="Z18" s="261">
        <v>0</v>
      </c>
      <c r="AA18" s="228">
        <f t="shared" si="0"/>
        <v>0</v>
      </c>
      <c r="AB18" s="228">
        <f t="shared" si="0"/>
        <v>2</v>
      </c>
      <c r="AC18" s="222" t="s">
        <v>1933</v>
      </c>
      <c r="AD18" s="230" t="s">
        <v>1381</v>
      </c>
      <c r="AE18" s="293"/>
    </row>
    <row r="19" spans="1:31" ht="48" customHeight="1" x14ac:dyDescent="0.2">
      <c r="A19" s="262">
        <v>13</v>
      </c>
      <c r="B19" s="294">
        <v>22081</v>
      </c>
      <c r="C19" s="295" t="s">
        <v>2278</v>
      </c>
      <c r="D19" s="263" t="s">
        <v>2279</v>
      </c>
      <c r="E19" s="263" t="s">
        <v>93</v>
      </c>
      <c r="F19" s="262" t="s">
        <v>2280</v>
      </c>
      <c r="G19" s="262" t="s">
        <v>1131</v>
      </c>
      <c r="H19" s="262" t="s">
        <v>2281</v>
      </c>
      <c r="I19" s="222" t="s">
        <v>1409</v>
      </c>
      <c r="J19" s="222" t="s">
        <v>2282</v>
      </c>
      <c r="K19" s="290">
        <v>1</v>
      </c>
      <c r="L19" s="290">
        <v>0</v>
      </c>
      <c r="M19" s="290">
        <v>0</v>
      </c>
      <c r="N19" s="290">
        <v>0</v>
      </c>
      <c r="O19" s="224">
        <v>0</v>
      </c>
      <c r="P19" s="224">
        <v>0</v>
      </c>
      <c r="Q19" s="224">
        <v>0</v>
      </c>
      <c r="R19" s="224">
        <v>1</v>
      </c>
      <c r="S19" s="264" t="s">
        <v>2283</v>
      </c>
      <c r="T19" s="263" t="s">
        <v>2284</v>
      </c>
      <c r="U19" s="265">
        <v>0</v>
      </c>
      <c r="V19" s="265">
        <v>0</v>
      </c>
      <c r="W19" s="265">
        <v>0</v>
      </c>
      <c r="X19" s="265">
        <v>0</v>
      </c>
      <c r="Y19" s="265">
        <v>0</v>
      </c>
      <c r="Z19" s="265">
        <v>0</v>
      </c>
      <c r="AA19" s="266">
        <f t="shared" si="0"/>
        <v>0</v>
      </c>
      <c r="AB19" s="266">
        <f t="shared" si="0"/>
        <v>0</v>
      </c>
      <c r="AC19" s="263" t="s">
        <v>1982</v>
      </c>
      <c r="AD19" s="230" t="s">
        <v>1391</v>
      </c>
      <c r="AE19" s="282"/>
    </row>
    <row r="20" spans="1:31" ht="48" customHeight="1" x14ac:dyDescent="0.2">
      <c r="A20" s="230">
        <v>14</v>
      </c>
      <c r="B20" s="283">
        <v>22081</v>
      </c>
      <c r="C20" s="284" t="s">
        <v>1939</v>
      </c>
      <c r="D20" s="263" t="s">
        <v>2285</v>
      </c>
      <c r="E20" s="262" t="s">
        <v>515</v>
      </c>
      <c r="F20" s="262" t="s">
        <v>516</v>
      </c>
      <c r="G20" s="262" t="s">
        <v>992</v>
      </c>
      <c r="H20" s="230" t="s">
        <v>2286</v>
      </c>
      <c r="I20" s="222" t="s">
        <v>1409</v>
      </c>
      <c r="J20" s="222" t="s">
        <v>2287</v>
      </c>
      <c r="K20" s="290">
        <v>0</v>
      </c>
      <c r="L20" s="290">
        <v>0</v>
      </c>
      <c r="M20" s="290">
        <v>1</v>
      </c>
      <c r="N20" s="290">
        <v>0</v>
      </c>
      <c r="O20" s="285">
        <v>0</v>
      </c>
      <c r="P20" s="285">
        <v>0</v>
      </c>
      <c r="Q20" s="285">
        <v>0</v>
      </c>
      <c r="R20" s="285">
        <v>1</v>
      </c>
      <c r="S20" s="264" t="s">
        <v>2288</v>
      </c>
      <c r="T20" s="222" t="s">
        <v>2289</v>
      </c>
      <c r="U20" s="261">
        <v>0</v>
      </c>
      <c r="V20" s="261">
        <v>0</v>
      </c>
      <c r="W20" s="261">
        <v>0</v>
      </c>
      <c r="X20" s="261">
        <v>0</v>
      </c>
      <c r="Y20" s="261">
        <v>0</v>
      </c>
      <c r="Z20" s="261">
        <v>4</v>
      </c>
      <c r="AA20" s="266">
        <f t="shared" si="0"/>
        <v>0</v>
      </c>
      <c r="AB20" s="266">
        <f t="shared" si="0"/>
        <v>4</v>
      </c>
      <c r="AC20" s="263" t="s">
        <v>2290</v>
      </c>
      <c r="AD20" s="262" t="s">
        <v>1391</v>
      </c>
      <c r="AE20" s="286" t="s">
        <v>2291</v>
      </c>
    </row>
    <row r="21" spans="1:31" ht="48" customHeight="1" x14ac:dyDescent="0.2">
      <c r="A21" s="262">
        <v>15</v>
      </c>
      <c r="B21" s="294">
        <v>22082</v>
      </c>
      <c r="C21" s="295" t="s">
        <v>2292</v>
      </c>
      <c r="D21" s="263" t="s">
        <v>2293</v>
      </c>
      <c r="E21" s="263" t="s">
        <v>93</v>
      </c>
      <c r="F21" s="263" t="s">
        <v>2294</v>
      </c>
      <c r="G21" s="262" t="s">
        <v>308</v>
      </c>
      <c r="H21" s="262" t="s">
        <v>2295</v>
      </c>
      <c r="I21" s="222" t="s">
        <v>1409</v>
      </c>
      <c r="J21" s="222" t="s">
        <v>2296</v>
      </c>
      <c r="K21" s="290">
        <v>0</v>
      </c>
      <c r="L21" s="290">
        <v>0</v>
      </c>
      <c r="M21" s="290">
        <v>1</v>
      </c>
      <c r="N21" s="290">
        <v>0</v>
      </c>
      <c r="O21" s="224">
        <v>0</v>
      </c>
      <c r="P21" s="224">
        <v>0</v>
      </c>
      <c r="Q21" s="224">
        <v>0</v>
      </c>
      <c r="R21" s="224">
        <v>1</v>
      </c>
      <c r="S21" s="264" t="s">
        <v>2297</v>
      </c>
      <c r="T21" s="222" t="s">
        <v>2298</v>
      </c>
      <c r="U21" s="265">
        <v>0</v>
      </c>
      <c r="V21" s="265">
        <v>0</v>
      </c>
      <c r="W21" s="265">
        <v>0</v>
      </c>
      <c r="X21" s="265">
        <v>0</v>
      </c>
      <c r="Y21" s="265">
        <v>0</v>
      </c>
      <c r="Z21" s="265">
        <v>1</v>
      </c>
      <c r="AA21" s="266">
        <f t="shared" si="0"/>
        <v>0</v>
      </c>
      <c r="AB21" s="266">
        <f t="shared" si="0"/>
        <v>1</v>
      </c>
      <c r="AC21" s="263" t="s">
        <v>2299</v>
      </c>
      <c r="AD21" s="263" t="s">
        <v>1381</v>
      </c>
      <c r="AE21" s="282"/>
    </row>
    <row r="22" spans="1:31" ht="48" customHeight="1" x14ac:dyDescent="0.2">
      <c r="A22" s="230">
        <v>16</v>
      </c>
      <c r="B22" s="283">
        <v>22082</v>
      </c>
      <c r="C22" s="284"/>
      <c r="D22" s="222" t="s">
        <v>2300</v>
      </c>
      <c r="E22" s="230" t="s">
        <v>2301</v>
      </c>
      <c r="F22" s="230" t="s">
        <v>861</v>
      </c>
      <c r="G22" s="230" t="s">
        <v>862</v>
      </c>
      <c r="H22" s="230" t="s">
        <v>2302</v>
      </c>
      <c r="I22" s="222" t="s">
        <v>2303</v>
      </c>
      <c r="J22" s="222" t="s">
        <v>2304</v>
      </c>
      <c r="K22" s="290">
        <v>1</v>
      </c>
      <c r="L22" s="290">
        <v>0</v>
      </c>
      <c r="M22" s="290">
        <v>0</v>
      </c>
      <c r="N22" s="290">
        <v>0</v>
      </c>
      <c r="O22" s="285">
        <v>0</v>
      </c>
      <c r="P22" s="285">
        <v>0</v>
      </c>
      <c r="Q22" s="285">
        <v>1</v>
      </c>
      <c r="R22" s="285">
        <v>0</v>
      </c>
      <c r="S22" s="260" t="s">
        <v>2305</v>
      </c>
      <c r="T22" s="222" t="s">
        <v>2306</v>
      </c>
      <c r="U22" s="261">
        <v>0</v>
      </c>
      <c r="V22" s="261">
        <v>11</v>
      </c>
      <c r="W22" s="261">
        <v>0</v>
      </c>
      <c r="X22" s="261">
        <v>0</v>
      </c>
      <c r="Y22" s="261">
        <v>0</v>
      </c>
      <c r="Z22" s="261">
        <v>0</v>
      </c>
      <c r="AA22" s="266">
        <f t="shared" si="0"/>
        <v>0</v>
      </c>
      <c r="AB22" s="266">
        <f t="shared" si="0"/>
        <v>11</v>
      </c>
      <c r="AC22" s="222" t="s">
        <v>2307</v>
      </c>
      <c r="AD22" s="222" t="s">
        <v>1391</v>
      </c>
      <c r="AE22" s="293"/>
    </row>
    <row r="23" spans="1:31" ht="48" customHeight="1" x14ac:dyDescent="0.2">
      <c r="A23" s="230">
        <v>17</v>
      </c>
      <c r="B23" s="283">
        <v>22083</v>
      </c>
      <c r="C23" s="284" t="s">
        <v>2308</v>
      </c>
      <c r="D23" s="222" t="s">
        <v>2309</v>
      </c>
      <c r="E23" s="230" t="s">
        <v>93</v>
      </c>
      <c r="F23" s="230" t="s">
        <v>93</v>
      </c>
      <c r="G23" s="230" t="s">
        <v>1131</v>
      </c>
      <c r="H23" s="230" t="s">
        <v>2310</v>
      </c>
      <c r="I23" s="222" t="s">
        <v>1760</v>
      </c>
      <c r="J23" s="222" t="s">
        <v>2311</v>
      </c>
      <c r="K23" s="285">
        <v>1</v>
      </c>
      <c r="L23" s="285">
        <v>0</v>
      </c>
      <c r="M23" s="285">
        <v>0</v>
      </c>
      <c r="N23" s="285">
        <v>0</v>
      </c>
      <c r="O23" s="285">
        <v>1</v>
      </c>
      <c r="P23" s="285">
        <v>0</v>
      </c>
      <c r="Q23" s="285">
        <v>0</v>
      </c>
      <c r="R23" s="285">
        <v>0</v>
      </c>
      <c r="S23" s="260" t="s">
        <v>2312</v>
      </c>
      <c r="T23" s="222" t="s">
        <v>2313</v>
      </c>
      <c r="U23" s="261">
        <v>0</v>
      </c>
      <c r="V23" s="261">
        <v>0</v>
      </c>
      <c r="W23" s="261">
        <v>0</v>
      </c>
      <c r="X23" s="261">
        <v>0</v>
      </c>
      <c r="Y23" s="261">
        <v>1</v>
      </c>
      <c r="Z23" s="261">
        <v>0</v>
      </c>
      <c r="AA23" s="228">
        <f t="shared" si="0"/>
        <v>1</v>
      </c>
      <c r="AB23" s="228">
        <f t="shared" si="0"/>
        <v>0</v>
      </c>
      <c r="AC23" s="222" t="s">
        <v>2314</v>
      </c>
      <c r="AD23" s="222" t="s">
        <v>2315</v>
      </c>
      <c r="AE23" s="293"/>
    </row>
    <row r="24" spans="1:31" ht="48" customHeight="1" x14ac:dyDescent="0.2">
      <c r="A24" s="230">
        <v>18</v>
      </c>
      <c r="B24" s="283">
        <v>22088</v>
      </c>
      <c r="C24" s="284" t="s">
        <v>2263</v>
      </c>
      <c r="D24" s="222" t="s">
        <v>2316</v>
      </c>
      <c r="E24" s="230" t="s">
        <v>2317</v>
      </c>
      <c r="F24" s="230" t="s">
        <v>228</v>
      </c>
      <c r="G24" s="230" t="s">
        <v>743</v>
      </c>
      <c r="H24" s="230" t="s">
        <v>2318</v>
      </c>
      <c r="I24" s="222" t="s">
        <v>1409</v>
      </c>
      <c r="J24" s="222" t="s">
        <v>2319</v>
      </c>
      <c r="K24" s="290">
        <v>0</v>
      </c>
      <c r="L24" s="290">
        <v>0</v>
      </c>
      <c r="M24" s="290">
        <v>0</v>
      </c>
      <c r="N24" s="290">
        <v>1</v>
      </c>
      <c r="O24" s="285">
        <v>0</v>
      </c>
      <c r="P24" s="285">
        <v>0</v>
      </c>
      <c r="Q24" s="285">
        <v>0</v>
      </c>
      <c r="R24" s="285">
        <v>1</v>
      </c>
      <c r="S24" s="260" t="s">
        <v>2320</v>
      </c>
      <c r="T24" s="222" t="s">
        <v>2321</v>
      </c>
      <c r="U24" s="261">
        <v>0</v>
      </c>
      <c r="V24" s="261">
        <v>0</v>
      </c>
      <c r="W24" s="261">
        <v>0</v>
      </c>
      <c r="X24" s="261">
        <v>0</v>
      </c>
      <c r="Y24" s="261">
        <v>1</v>
      </c>
      <c r="Z24" s="261">
        <v>1</v>
      </c>
      <c r="AA24" s="266">
        <f t="shared" si="0"/>
        <v>1</v>
      </c>
      <c r="AB24" s="266">
        <f t="shared" si="0"/>
        <v>1</v>
      </c>
      <c r="AC24" s="222" t="s">
        <v>1871</v>
      </c>
      <c r="AD24" s="222" t="s">
        <v>1458</v>
      </c>
      <c r="AE24" s="293"/>
    </row>
    <row r="25" spans="1:31" ht="48" customHeight="1" x14ac:dyDescent="0.2">
      <c r="A25" s="230">
        <v>19</v>
      </c>
      <c r="B25" s="283">
        <v>22088</v>
      </c>
      <c r="C25" s="284" t="s">
        <v>2322</v>
      </c>
      <c r="D25" s="222" t="s">
        <v>2323</v>
      </c>
      <c r="E25" s="230" t="s">
        <v>2324</v>
      </c>
      <c r="F25" s="230" t="s">
        <v>1335</v>
      </c>
      <c r="G25" s="230" t="s">
        <v>618</v>
      </c>
      <c r="H25" s="230" t="s">
        <v>2325</v>
      </c>
      <c r="I25" s="222" t="s">
        <v>2326</v>
      </c>
      <c r="J25" s="222" t="s">
        <v>2327</v>
      </c>
      <c r="K25" s="290">
        <v>0</v>
      </c>
      <c r="L25" s="290">
        <v>0</v>
      </c>
      <c r="M25" s="290">
        <v>0</v>
      </c>
      <c r="N25" s="290">
        <v>1</v>
      </c>
      <c r="O25" s="285">
        <v>0</v>
      </c>
      <c r="P25" s="285">
        <v>0</v>
      </c>
      <c r="Q25" s="285">
        <v>1</v>
      </c>
      <c r="R25" s="285">
        <v>0</v>
      </c>
      <c r="S25" s="260" t="s">
        <v>2328</v>
      </c>
      <c r="T25" s="222" t="s">
        <v>2329</v>
      </c>
      <c r="U25" s="261">
        <v>0</v>
      </c>
      <c r="V25" s="261">
        <v>5</v>
      </c>
      <c r="W25" s="261">
        <v>0</v>
      </c>
      <c r="X25" s="261">
        <v>0</v>
      </c>
      <c r="Y25" s="261">
        <v>0</v>
      </c>
      <c r="Z25" s="261">
        <v>0</v>
      </c>
      <c r="AA25" s="266">
        <f t="shared" si="0"/>
        <v>0</v>
      </c>
      <c r="AB25" s="266">
        <f t="shared" si="0"/>
        <v>5</v>
      </c>
      <c r="AC25" s="222" t="s">
        <v>2135</v>
      </c>
      <c r="AD25" s="222" t="s">
        <v>1482</v>
      </c>
      <c r="AE25" s="293"/>
    </row>
    <row r="26" spans="1:31" ht="48" customHeight="1" x14ac:dyDescent="0.2">
      <c r="A26" s="230">
        <v>20</v>
      </c>
      <c r="B26" s="283">
        <v>22089</v>
      </c>
      <c r="C26" s="284" t="s">
        <v>2330</v>
      </c>
      <c r="D26" s="222" t="s">
        <v>2331</v>
      </c>
      <c r="E26" s="230" t="s">
        <v>2046</v>
      </c>
      <c r="F26" s="230" t="s">
        <v>2046</v>
      </c>
      <c r="G26" s="230" t="s">
        <v>1070</v>
      </c>
      <c r="H26" s="230" t="s">
        <v>2332</v>
      </c>
      <c r="I26" s="222" t="s">
        <v>1438</v>
      </c>
      <c r="J26" s="222" t="s">
        <v>2333</v>
      </c>
      <c r="K26" s="290">
        <v>0</v>
      </c>
      <c r="L26" s="290">
        <v>1</v>
      </c>
      <c r="M26" s="290">
        <v>0</v>
      </c>
      <c r="N26" s="290">
        <v>0</v>
      </c>
      <c r="O26" s="285">
        <v>1</v>
      </c>
      <c r="P26" s="285">
        <v>0</v>
      </c>
      <c r="Q26" s="285">
        <v>0</v>
      </c>
      <c r="R26" s="285">
        <v>0</v>
      </c>
      <c r="S26" s="260" t="s">
        <v>2334</v>
      </c>
      <c r="T26" s="222" t="s">
        <v>2335</v>
      </c>
      <c r="U26" s="261">
        <v>0</v>
      </c>
      <c r="V26" s="261">
        <v>2</v>
      </c>
      <c r="W26" s="261">
        <v>0</v>
      </c>
      <c r="X26" s="261">
        <v>0</v>
      </c>
      <c r="Y26" s="261">
        <v>0</v>
      </c>
      <c r="Z26" s="261">
        <v>0</v>
      </c>
      <c r="AA26" s="266">
        <f t="shared" si="0"/>
        <v>0</v>
      </c>
      <c r="AB26" s="266">
        <f t="shared" si="0"/>
        <v>2</v>
      </c>
      <c r="AC26" s="222" t="s">
        <v>2307</v>
      </c>
      <c r="AD26" s="222" t="s">
        <v>2336</v>
      </c>
      <c r="AE26" s="293"/>
    </row>
    <row r="27" spans="1:31" ht="48" customHeight="1" x14ac:dyDescent="0.2">
      <c r="A27" s="230">
        <v>21</v>
      </c>
      <c r="B27" s="283">
        <v>22089</v>
      </c>
      <c r="C27" s="284" t="s">
        <v>1957</v>
      </c>
      <c r="D27" s="222" t="s">
        <v>2337</v>
      </c>
      <c r="E27" s="230" t="s">
        <v>1184</v>
      </c>
      <c r="F27" s="230" t="s">
        <v>1185</v>
      </c>
      <c r="G27" s="230" t="s">
        <v>400</v>
      </c>
      <c r="H27" s="230" t="s">
        <v>2338</v>
      </c>
      <c r="I27" s="222" t="s">
        <v>1438</v>
      </c>
      <c r="J27" s="222" t="s">
        <v>2339</v>
      </c>
      <c r="K27" s="290">
        <v>0</v>
      </c>
      <c r="L27" s="290">
        <v>0</v>
      </c>
      <c r="M27" s="290">
        <v>1</v>
      </c>
      <c r="N27" s="290">
        <v>0</v>
      </c>
      <c r="O27" s="285">
        <v>1</v>
      </c>
      <c r="P27" s="285">
        <v>0</v>
      </c>
      <c r="Q27" s="285">
        <v>0</v>
      </c>
      <c r="R27" s="285">
        <v>0</v>
      </c>
      <c r="S27" s="260" t="s">
        <v>2340</v>
      </c>
      <c r="T27" s="222" t="s">
        <v>2341</v>
      </c>
      <c r="U27" s="261">
        <v>0</v>
      </c>
      <c r="V27" s="261">
        <v>0</v>
      </c>
      <c r="W27" s="261">
        <v>0</v>
      </c>
      <c r="X27" s="261">
        <v>0</v>
      </c>
      <c r="Y27" s="261">
        <v>0</v>
      </c>
      <c r="Z27" s="261">
        <v>0</v>
      </c>
      <c r="AA27" s="266">
        <f t="shared" si="0"/>
        <v>0</v>
      </c>
      <c r="AB27" s="266">
        <f t="shared" si="0"/>
        <v>0</v>
      </c>
      <c r="AC27" s="222" t="s">
        <v>1947</v>
      </c>
      <c r="AD27" s="230" t="s">
        <v>1391</v>
      </c>
      <c r="AE27" s="293"/>
    </row>
    <row r="28" spans="1:31" ht="48" customHeight="1" x14ac:dyDescent="0.2">
      <c r="A28" s="230">
        <v>22</v>
      </c>
      <c r="B28" s="283">
        <v>22089</v>
      </c>
      <c r="C28" s="284" t="s">
        <v>2342</v>
      </c>
      <c r="D28" s="222" t="s">
        <v>2343</v>
      </c>
      <c r="E28" s="230" t="s">
        <v>2344</v>
      </c>
      <c r="F28" s="230" t="s">
        <v>2101</v>
      </c>
      <c r="G28" s="230" t="s">
        <v>1445</v>
      </c>
      <c r="H28" s="230" t="s">
        <v>2345</v>
      </c>
      <c r="I28" s="348" t="s">
        <v>1438</v>
      </c>
      <c r="J28" s="222" t="s">
        <v>2346</v>
      </c>
      <c r="K28" s="290">
        <v>0</v>
      </c>
      <c r="L28" s="290">
        <v>0</v>
      </c>
      <c r="M28" s="290">
        <v>1</v>
      </c>
      <c r="N28" s="290">
        <v>0</v>
      </c>
      <c r="O28" s="285">
        <v>1</v>
      </c>
      <c r="P28" s="285">
        <v>0</v>
      </c>
      <c r="Q28" s="285">
        <v>0</v>
      </c>
      <c r="R28" s="285">
        <v>0</v>
      </c>
      <c r="S28" s="260" t="s">
        <v>2347</v>
      </c>
      <c r="T28" s="222" t="s">
        <v>2348</v>
      </c>
      <c r="U28" s="261">
        <v>0</v>
      </c>
      <c r="V28" s="261">
        <v>0</v>
      </c>
      <c r="W28" s="261">
        <v>0</v>
      </c>
      <c r="X28" s="261">
        <v>0</v>
      </c>
      <c r="Y28" s="261">
        <v>0</v>
      </c>
      <c r="Z28" s="261">
        <v>0</v>
      </c>
      <c r="AA28" s="266">
        <f t="shared" si="0"/>
        <v>0</v>
      </c>
      <c r="AB28" s="266">
        <f t="shared" si="0"/>
        <v>0</v>
      </c>
      <c r="AC28" s="230" t="s">
        <v>1933</v>
      </c>
      <c r="AD28" s="222" t="s">
        <v>1625</v>
      </c>
      <c r="AE28" s="293"/>
    </row>
    <row r="29" spans="1:31" ht="48" customHeight="1" x14ac:dyDescent="0.2">
      <c r="A29" s="230">
        <v>23</v>
      </c>
      <c r="B29" s="283">
        <v>22091</v>
      </c>
      <c r="C29" s="284" t="s">
        <v>2349</v>
      </c>
      <c r="D29" s="222" t="s">
        <v>2350</v>
      </c>
      <c r="E29" s="230" t="s">
        <v>2351</v>
      </c>
      <c r="F29" s="230" t="s">
        <v>228</v>
      </c>
      <c r="G29" s="230" t="s">
        <v>1089</v>
      </c>
      <c r="H29" s="230" t="s">
        <v>2352</v>
      </c>
      <c r="I29" s="222" t="s">
        <v>1438</v>
      </c>
      <c r="J29" s="222" t="s">
        <v>2353</v>
      </c>
      <c r="K29" s="290">
        <v>0</v>
      </c>
      <c r="L29" s="290">
        <v>1</v>
      </c>
      <c r="M29" s="290">
        <v>0</v>
      </c>
      <c r="N29" s="290">
        <v>0</v>
      </c>
      <c r="O29" s="285">
        <v>1</v>
      </c>
      <c r="P29" s="285">
        <v>0</v>
      </c>
      <c r="Q29" s="285">
        <v>0</v>
      </c>
      <c r="R29" s="285">
        <v>0</v>
      </c>
      <c r="S29" s="260" t="s">
        <v>2354</v>
      </c>
      <c r="T29" s="222" t="s">
        <v>2355</v>
      </c>
      <c r="U29" s="261">
        <v>0</v>
      </c>
      <c r="V29" s="261">
        <v>0</v>
      </c>
      <c r="W29" s="261">
        <v>0</v>
      </c>
      <c r="X29" s="261">
        <v>0</v>
      </c>
      <c r="Y29" s="261">
        <v>0</v>
      </c>
      <c r="Z29" s="261">
        <v>1</v>
      </c>
      <c r="AA29" s="266">
        <f t="shared" si="0"/>
        <v>0</v>
      </c>
      <c r="AB29" s="266">
        <f t="shared" si="0"/>
        <v>1</v>
      </c>
      <c r="AC29" s="222" t="s">
        <v>2356</v>
      </c>
      <c r="AD29" s="222" t="s">
        <v>1498</v>
      </c>
      <c r="AE29" s="293"/>
    </row>
    <row r="30" spans="1:31" ht="48" customHeight="1" x14ac:dyDescent="0.2">
      <c r="A30" s="230">
        <v>24</v>
      </c>
      <c r="B30" s="283">
        <v>22092</v>
      </c>
      <c r="C30" s="284" t="s">
        <v>2357</v>
      </c>
      <c r="D30" s="222" t="s">
        <v>2358</v>
      </c>
      <c r="E30" s="230" t="s">
        <v>93</v>
      </c>
      <c r="F30" s="222" t="s">
        <v>2359</v>
      </c>
      <c r="G30" s="230" t="s">
        <v>285</v>
      </c>
      <c r="H30" s="230" t="s">
        <v>2360</v>
      </c>
      <c r="I30" s="222" t="s">
        <v>1989</v>
      </c>
      <c r="J30" s="222" t="s">
        <v>2361</v>
      </c>
      <c r="K30" s="290">
        <v>1</v>
      </c>
      <c r="L30" s="290">
        <v>0</v>
      </c>
      <c r="M30" s="290">
        <v>0</v>
      </c>
      <c r="N30" s="290">
        <v>0</v>
      </c>
      <c r="O30" s="285">
        <v>1</v>
      </c>
      <c r="P30" s="285">
        <v>0</v>
      </c>
      <c r="Q30" s="285">
        <v>0</v>
      </c>
      <c r="R30" s="285">
        <v>0</v>
      </c>
      <c r="S30" s="260" t="s">
        <v>2362</v>
      </c>
      <c r="T30" s="222" t="s">
        <v>2363</v>
      </c>
      <c r="U30" s="261">
        <v>0</v>
      </c>
      <c r="V30" s="261">
        <v>11</v>
      </c>
      <c r="W30" s="261">
        <v>0</v>
      </c>
      <c r="X30" s="261">
        <v>0</v>
      </c>
      <c r="Y30" s="261">
        <v>1</v>
      </c>
      <c r="Z30" s="261">
        <v>0</v>
      </c>
      <c r="AA30" s="266">
        <f t="shared" si="0"/>
        <v>1</v>
      </c>
      <c r="AB30" s="266">
        <f t="shared" si="0"/>
        <v>11</v>
      </c>
      <c r="AC30" s="222" t="s">
        <v>2135</v>
      </c>
      <c r="AD30" s="230" t="s">
        <v>1391</v>
      </c>
      <c r="AE30" s="293"/>
    </row>
    <row r="31" spans="1:31" ht="48" customHeight="1" x14ac:dyDescent="0.2">
      <c r="A31" s="230">
        <v>25</v>
      </c>
      <c r="B31" s="283">
        <v>22094</v>
      </c>
      <c r="C31" s="284" t="s">
        <v>2364</v>
      </c>
      <c r="D31" s="222" t="s">
        <v>2365</v>
      </c>
      <c r="E31" s="230" t="s">
        <v>2366</v>
      </c>
      <c r="F31" s="222" t="s">
        <v>2367</v>
      </c>
      <c r="G31" s="222" t="s">
        <v>2368</v>
      </c>
      <c r="H31" s="230" t="s">
        <v>2369</v>
      </c>
      <c r="I31" s="222" t="s">
        <v>2370</v>
      </c>
      <c r="J31" s="222" t="s">
        <v>2371</v>
      </c>
      <c r="K31" s="290">
        <v>0</v>
      </c>
      <c r="L31" s="290">
        <v>0</v>
      </c>
      <c r="M31" s="290">
        <v>1</v>
      </c>
      <c r="N31" s="290">
        <v>0</v>
      </c>
      <c r="O31" s="285">
        <v>0</v>
      </c>
      <c r="P31" s="285">
        <v>0</v>
      </c>
      <c r="Q31" s="285">
        <v>0</v>
      </c>
      <c r="R31" s="285">
        <v>1</v>
      </c>
      <c r="S31" s="260" t="s">
        <v>2372</v>
      </c>
      <c r="T31" s="222" t="s">
        <v>2373</v>
      </c>
      <c r="U31" s="261">
        <v>0</v>
      </c>
      <c r="V31" s="261">
        <v>0</v>
      </c>
      <c r="W31" s="261">
        <v>1</v>
      </c>
      <c r="X31" s="261">
        <v>0</v>
      </c>
      <c r="Y31" s="261">
        <v>0</v>
      </c>
      <c r="Z31" s="261">
        <v>0</v>
      </c>
      <c r="AA31" s="266">
        <f t="shared" si="0"/>
        <v>1</v>
      </c>
      <c r="AB31" s="266">
        <f t="shared" si="0"/>
        <v>0</v>
      </c>
      <c r="AC31" s="222" t="s">
        <v>106</v>
      </c>
      <c r="AD31" s="222" t="s">
        <v>1413</v>
      </c>
      <c r="AE31" s="293"/>
    </row>
    <row r="32" spans="1:31" ht="48" customHeight="1" x14ac:dyDescent="0.2">
      <c r="A32" s="230">
        <v>26</v>
      </c>
      <c r="B32" s="283">
        <v>22094</v>
      </c>
      <c r="C32" s="284" t="s">
        <v>2175</v>
      </c>
      <c r="D32" s="222" t="s">
        <v>2374</v>
      </c>
      <c r="E32" s="230" t="s">
        <v>2375</v>
      </c>
      <c r="F32" s="230" t="s">
        <v>2376</v>
      </c>
      <c r="G32" s="230" t="s">
        <v>1468</v>
      </c>
      <c r="H32" s="230" t="s">
        <v>2377</v>
      </c>
      <c r="I32" s="222" t="s">
        <v>2378</v>
      </c>
      <c r="J32" s="222"/>
      <c r="K32" s="290"/>
      <c r="L32" s="290"/>
      <c r="M32" s="290"/>
      <c r="N32" s="290"/>
      <c r="O32" s="285">
        <v>0</v>
      </c>
      <c r="P32" s="285">
        <v>0</v>
      </c>
      <c r="Q32" s="285">
        <v>1</v>
      </c>
      <c r="R32" s="285">
        <v>0</v>
      </c>
      <c r="S32" s="260" t="s">
        <v>2379</v>
      </c>
      <c r="T32" s="222" t="s">
        <v>2380</v>
      </c>
      <c r="U32" s="261">
        <v>1</v>
      </c>
      <c r="V32" s="261">
        <v>0</v>
      </c>
      <c r="W32" s="261">
        <v>0</v>
      </c>
      <c r="X32" s="261">
        <v>0</v>
      </c>
      <c r="Y32" s="261">
        <v>0</v>
      </c>
      <c r="Z32" s="261">
        <v>0</v>
      </c>
      <c r="AA32" s="266">
        <f t="shared" si="0"/>
        <v>1</v>
      </c>
      <c r="AB32" s="266">
        <f t="shared" si="0"/>
        <v>0</v>
      </c>
      <c r="AC32" s="222" t="s">
        <v>2307</v>
      </c>
      <c r="AD32" s="230" t="s">
        <v>1391</v>
      </c>
      <c r="AE32" s="293"/>
    </row>
    <row r="33" spans="1:31" ht="48" customHeight="1" x14ac:dyDescent="0.2">
      <c r="A33" s="230">
        <v>27</v>
      </c>
      <c r="B33" s="294">
        <v>22095</v>
      </c>
      <c r="C33" s="295" t="s">
        <v>2269</v>
      </c>
      <c r="D33" s="263" t="s">
        <v>2381</v>
      </c>
      <c r="E33" s="262" t="s">
        <v>2382</v>
      </c>
      <c r="F33" s="262" t="s">
        <v>228</v>
      </c>
      <c r="G33" s="262" t="s">
        <v>1275</v>
      </c>
      <c r="H33" s="262" t="s">
        <v>2383</v>
      </c>
      <c r="I33" s="263" t="s">
        <v>2384</v>
      </c>
      <c r="J33" s="222" t="s">
        <v>2385</v>
      </c>
      <c r="K33" s="290">
        <v>0</v>
      </c>
      <c r="L33" s="290">
        <v>1</v>
      </c>
      <c r="M33" s="290">
        <v>0</v>
      </c>
      <c r="N33" s="290">
        <v>0</v>
      </c>
      <c r="O33" s="224">
        <v>0</v>
      </c>
      <c r="P33" s="224">
        <v>1</v>
      </c>
      <c r="Q33" s="224">
        <v>0</v>
      </c>
      <c r="R33" s="224">
        <v>0</v>
      </c>
      <c r="S33" s="264" t="s">
        <v>2386</v>
      </c>
      <c r="T33" s="222" t="s">
        <v>2387</v>
      </c>
      <c r="U33" s="265">
        <v>0</v>
      </c>
      <c r="V33" s="265">
        <v>0</v>
      </c>
      <c r="W33" s="265">
        <v>0</v>
      </c>
      <c r="X33" s="265">
        <v>0</v>
      </c>
      <c r="Y33" s="265">
        <v>1</v>
      </c>
      <c r="Z33" s="265">
        <v>1</v>
      </c>
      <c r="AA33" s="266">
        <f t="shared" si="0"/>
        <v>1</v>
      </c>
      <c r="AB33" s="266">
        <f t="shared" si="0"/>
        <v>1</v>
      </c>
      <c r="AC33" s="263" t="s">
        <v>1871</v>
      </c>
      <c r="AD33" s="263" t="s">
        <v>1413</v>
      </c>
      <c r="AE33" s="282"/>
    </row>
    <row r="34" spans="1:31" ht="48" customHeight="1" x14ac:dyDescent="0.2">
      <c r="A34" s="230">
        <v>28</v>
      </c>
      <c r="B34" s="294">
        <v>22096</v>
      </c>
      <c r="C34" s="295" t="s">
        <v>2388</v>
      </c>
      <c r="D34" s="263" t="s">
        <v>2389</v>
      </c>
      <c r="E34" s="262" t="s">
        <v>2390</v>
      </c>
      <c r="F34" s="262" t="s">
        <v>2390</v>
      </c>
      <c r="G34" s="262" t="s">
        <v>579</v>
      </c>
      <c r="H34" s="262" t="s">
        <v>2391</v>
      </c>
      <c r="I34" s="222" t="s">
        <v>1655</v>
      </c>
      <c r="J34" s="222" t="s">
        <v>2392</v>
      </c>
      <c r="K34" s="290">
        <v>0</v>
      </c>
      <c r="L34" s="290">
        <v>1</v>
      </c>
      <c r="M34" s="290">
        <v>0</v>
      </c>
      <c r="N34" s="290">
        <v>0</v>
      </c>
      <c r="O34" s="224">
        <v>0</v>
      </c>
      <c r="P34" s="224">
        <v>1</v>
      </c>
      <c r="Q34" s="224">
        <v>0</v>
      </c>
      <c r="R34" s="224">
        <v>0</v>
      </c>
      <c r="S34" s="264" t="s">
        <v>2393</v>
      </c>
      <c r="T34" s="222" t="s">
        <v>2394</v>
      </c>
      <c r="U34" s="265">
        <v>0</v>
      </c>
      <c r="V34" s="265">
        <v>20</v>
      </c>
      <c r="W34" s="265">
        <v>0</v>
      </c>
      <c r="X34" s="265">
        <v>0</v>
      </c>
      <c r="Y34" s="265">
        <v>0</v>
      </c>
      <c r="Z34" s="265">
        <v>0</v>
      </c>
      <c r="AA34" s="266">
        <f t="shared" si="0"/>
        <v>0</v>
      </c>
      <c r="AB34" s="266">
        <f t="shared" si="0"/>
        <v>20</v>
      </c>
      <c r="AC34" s="263" t="s">
        <v>1881</v>
      </c>
      <c r="AD34" s="262" t="s">
        <v>1434</v>
      </c>
      <c r="AE34" s="282"/>
    </row>
    <row r="35" spans="1:31" ht="48" customHeight="1" x14ac:dyDescent="0.2">
      <c r="A35" s="230">
        <v>29</v>
      </c>
      <c r="B35" s="294">
        <v>22096</v>
      </c>
      <c r="C35" s="295" t="s">
        <v>2395</v>
      </c>
      <c r="D35" s="263" t="s">
        <v>2396</v>
      </c>
      <c r="E35" s="262" t="s">
        <v>2397</v>
      </c>
      <c r="F35" s="262" t="s">
        <v>383</v>
      </c>
      <c r="G35" s="262" t="s">
        <v>384</v>
      </c>
      <c r="H35" s="262" t="s">
        <v>1620</v>
      </c>
      <c r="I35" s="222" t="s">
        <v>2258</v>
      </c>
      <c r="J35" s="222"/>
      <c r="K35" s="290">
        <v>0</v>
      </c>
      <c r="L35" s="290">
        <v>0</v>
      </c>
      <c r="M35" s="290">
        <v>0</v>
      </c>
      <c r="N35" s="290">
        <v>0</v>
      </c>
      <c r="O35" s="224">
        <v>1</v>
      </c>
      <c r="P35" s="224">
        <v>0</v>
      </c>
      <c r="Q35" s="224">
        <v>0</v>
      </c>
      <c r="R35" s="224">
        <v>0</v>
      </c>
      <c r="S35" s="264" t="s">
        <v>2398</v>
      </c>
      <c r="T35" s="263" t="s">
        <v>2399</v>
      </c>
      <c r="U35" s="265">
        <v>0</v>
      </c>
      <c r="V35" s="265">
        <v>0</v>
      </c>
      <c r="W35" s="265">
        <v>0</v>
      </c>
      <c r="X35" s="265">
        <v>0</v>
      </c>
      <c r="Y35" s="265">
        <v>0</v>
      </c>
      <c r="Z35" s="265">
        <v>1</v>
      </c>
      <c r="AA35" s="266">
        <f t="shared" si="0"/>
        <v>0</v>
      </c>
      <c r="AB35" s="266">
        <f t="shared" si="0"/>
        <v>1</v>
      </c>
      <c r="AC35" s="230" t="s">
        <v>1933</v>
      </c>
      <c r="AD35" s="222" t="s">
        <v>1381</v>
      </c>
      <c r="AE35" s="282"/>
    </row>
    <row r="36" spans="1:31" ht="48" customHeight="1" x14ac:dyDescent="0.2">
      <c r="A36" s="230">
        <v>30</v>
      </c>
      <c r="B36" s="294">
        <v>22096</v>
      </c>
      <c r="C36" s="295" t="s">
        <v>2400</v>
      </c>
      <c r="D36" s="263" t="s">
        <v>2401</v>
      </c>
      <c r="E36" s="262" t="s">
        <v>2402</v>
      </c>
      <c r="F36" s="262" t="s">
        <v>2403</v>
      </c>
      <c r="G36" s="262" t="s">
        <v>462</v>
      </c>
      <c r="H36" s="262" t="s">
        <v>2404</v>
      </c>
      <c r="I36" s="263" t="s">
        <v>1760</v>
      </c>
      <c r="J36" s="263" t="s">
        <v>2405</v>
      </c>
      <c r="K36" s="290">
        <v>0</v>
      </c>
      <c r="L36" s="290">
        <v>0</v>
      </c>
      <c r="M36" s="290">
        <v>1</v>
      </c>
      <c r="N36" s="290">
        <v>0</v>
      </c>
      <c r="O36" s="224">
        <v>1</v>
      </c>
      <c r="P36" s="224">
        <v>0</v>
      </c>
      <c r="Q36" s="224">
        <v>0</v>
      </c>
      <c r="R36" s="224">
        <v>0</v>
      </c>
      <c r="S36" s="264" t="s">
        <v>2406</v>
      </c>
      <c r="T36" s="263" t="s">
        <v>2407</v>
      </c>
      <c r="U36" s="265">
        <v>0</v>
      </c>
      <c r="V36" s="265">
        <v>0</v>
      </c>
      <c r="W36" s="265">
        <v>0</v>
      </c>
      <c r="X36" s="265">
        <v>0</v>
      </c>
      <c r="Y36" s="265">
        <v>1</v>
      </c>
      <c r="Z36" s="265">
        <v>1</v>
      </c>
      <c r="AA36" s="266">
        <f t="shared" si="0"/>
        <v>1</v>
      </c>
      <c r="AB36" s="266">
        <f t="shared" si="0"/>
        <v>1</v>
      </c>
      <c r="AC36" s="263" t="s">
        <v>1871</v>
      </c>
      <c r="AD36" s="263" t="s">
        <v>1458</v>
      </c>
      <c r="AE36" s="282"/>
    </row>
    <row r="37" spans="1:31" ht="21.75" x14ac:dyDescent="0.2">
      <c r="A37" s="349"/>
      <c r="B37" s="350"/>
      <c r="C37" s="351"/>
      <c r="D37" s="352"/>
      <c r="E37" s="353"/>
      <c r="F37" s="353"/>
      <c r="G37" s="353"/>
      <c r="H37" s="353"/>
      <c r="I37" s="354"/>
      <c r="J37" s="354"/>
      <c r="K37" s="355">
        <f>SUM(K6:K36)</f>
        <v>6</v>
      </c>
      <c r="L37" s="355">
        <f t="shared" ref="L37:R37" si="1">SUM(L6:L36)</f>
        <v>10</v>
      </c>
      <c r="M37" s="355">
        <f t="shared" si="1"/>
        <v>8</v>
      </c>
      <c r="N37" s="355">
        <f t="shared" si="1"/>
        <v>2</v>
      </c>
      <c r="O37" s="355">
        <f t="shared" si="1"/>
        <v>15</v>
      </c>
      <c r="P37" s="355">
        <f t="shared" si="1"/>
        <v>5</v>
      </c>
      <c r="Q37" s="355">
        <f t="shared" si="1"/>
        <v>3</v>
      </c>
      <c r="R37" s="355">
        <f t="shared" si="1"/>
        <v>8</v>
      </c>
      <c r="S37" s="356"/>
      <c r="T37" s="352"/>
      <c r="U37" s="357">
        <f>SUM(U6:U36)</f>
        <v>1</v>
      </c>
      <c r="V37" s="357">
        <f t="shared" ref="V37:Z37" si="2">SUM(V6:V36)</f>
        <v>51</v>
      </c>
      <c r="W37" s="357">
        <f t="shared" si="2"/>
        <v>6</v>
      </c>
      <c r="X37" s="357">
        <f t="shared" si="2"/>
        <v>15</v>
      </c>
      <c r="Y37" s="357">
        <f t="shared" si="2"/>
        <v>9</v>
      </c>
      <c r="Z37" s="357">
        <f t="shared" si="2"/>
        <v>11</v>
      </c>
      <c r="AA37" s="358">
        <f t="shared" si="0"/>
        <v>16</v>
      </c>
      <c r="AB37" s="358">
        <f t="shared" si="0"/>
        <v>77</v>
      </c>
      <c r="AC37" s="352"/>
      <c r="AD37" s="352"/>
      <c r="AE37" s="359"/>
    </row>
    <row r="38" spans="1:31" ht="21.75" x14ac:dyDescent="0.5">
      <c r="A38" s="360"/>
      <c r="B38" s="361"/>
      <c r="C38" s="362"/>
      <c r="D38" s="360"/>
      <c r="E38" s="360"/>
      <c r="F38" s="360"/>
      <c r="G38" s="360"/>
      <c r="H38" s="360"/>
      <c r="I38" s="360"/>
      <c r="J38" s="363"/>
      <c r="K38" s="364"/>
      <c r="L38" s="364"/>
      <c r="M38" s="364"/>
      <c r="N38" s="364"/>
      <c r="O38" s="365"/>
      <c r="P38" s="365"/>
      <c r="Q38" s="365"/>
      <c r="R38" s="365"/>
      <c r="S38" s="363"/>
      <c r="T38" s="363"/>
      <c r="U38" s="366"/>
      <c r="V38" s="366"/>
      <c r="W38" s="366"/>
      <c r="X38" s="366"/>
      <c r="Y38" s="366"/>
      <c r="Z38" s="366"/>
      <c r="AA38" s="358">
        <f t="shared" si="0"/>
        <v>0</v>
      </c>
      <c r="AB38" s="358">
        <f t="shared" si="0"/>
        <v>0</v>
      </c>
      <c r="AC38" s="360"/>
      <c r="AD38" s="360"/>
      <c r="AE38" s="360"/>
    </row>
    <row r="39" spans="1:31" x14ac:dyDescent="0.2">
      <c r="B39" s="327"/>
      <c r="C39" s="328"/>
      <c r="K39" s="367"/>
      <c r="L39" s="367"/>
      <c r="M39" s="367"/>
      <c r="N39" s="367"/>
      <c r="O39" s="329"/>
      <c r="P39" s="329"/>
      <c r="Q39" s="329"/>
      <c r="R39" s="329"/>
      <c r="U39" s="330"/>
      <c r="V39" s="330"/>
      <c r="W39" s="330"/>
      <c r="X39" s="330"/>
      <c r="Y39" s="330"/>
      <c r="Z39" s="330"/>
    </row>
  </sheetData>
  <mergeCells count="24">
    <mergeCell ref="A1:AD1"/>
    <mergeCell ref="A2:AD2"/>
    <mergeCell ref="A3:A5"/>
    <mergeCell ref="B3:B5"/>
    <mergeCell ref="C3:C5"/>
    <mergeCell ref="D3:G3"/>
    <mergeCell ref="H3:H5"/>
    <mergeCell ref="I3:I5"/>
    <mergeCell ref="J3:J5"/>
    <mergeCell ref="K3:N4"/>
    <mergeCell ref="D4:D5"/>
    <mergeCell ref="E4:E5"/>
    <mergeCell ref="F4:F5"/>
    <mergeCell ref="G4:G5"/>
    <mergeCell ref="O4:Q4"/>
    <mergeCell ref="U4:V4"/>
    <mergeCell ref="W4:X4"/>
    <mergeCell ref="Y4:Z4"/>
    <mergeCell ref="AA4:AB4"/>
    <mergeCell ref="O3:R3"/>
    <mergeCell ref="S3:S5"/>
    <mergeCell ref="T3:T5"/>
    <mergeCell ref="U3:AB3"/>
    <mergeCell ref="R4:R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workbookViewId="0">
      <selection activeCell="A2" sqref="A2:Y2"/>
    </sheetView>
  </sheetViews>
  <sheetFormatPr defaultRowHeight="14.25" x14ac:dyDescent="0.2"/>
  <cols>
    <col min="10" max="13" width="4.75" customWidth="1"/>
    <col min="14" max="14" width="38.625" customWidth="1"/>
    <col min="16" max="23" width="4.375" customWidth="1"/>
  </cols>
  <sheetData>
    <row r="1" spans="1:26" ht="30.75" x14ac:dyDescent="0.7">
      <c r="A1" s="1089" t="s">
        <v>1362</v>
      </c>
      <c r="B1" s="1089"/>
      <c r="C1" s="1089"/>
      <c r="D1" s="1089"/>
      <c r="E1" s="1089"/>
      <c r="F1" s="1089"/>
      <c r="G1" s="1089"/>
      <c r="H1" s="1089"/>
      <c r="I1" s="1089"/>
      <c r="J1" s="1089"/>
      <c r="K1" s="1089"/>
      <c r="L1" s="1089"/>
      <c r="M1" s="1089"/>
      <c r="N1" s="1089"/>
      <c r="O1" s="1089"/>
      <c r="P1" s="1089"/>
      <c r="Q1" s="1089"/>
      <c r="R1" s="1089"/>
      <c r="S1" s="1089"/>
      <c r="T1" s="1089"/>
      <c r="U1" s="1089"/>
      <c r="V1" s="1089"/>
      <c r="W1" s="1089"/>
      <c r="X1" s="1089"/>
      <c r="Y1" s="1089"/>
    </row>
    <row r="2" spans="1:26" ht="30.75" x14ac:dyDescent="0.7">
      <c r="A2" s="1089" t="s">
        <v>3873</v>
      </c>
      <c r="B2" s="1089"/>
      <c r="C2" s="1089"/>
      <c r="D2" s="1089"/>
      <c r="E2" s="1089"/>
      <c r="F2" s="1089"/>
      <c r="G2" s="1089"/>
      <c r="H2" s="1089"/>
      <c r="I2" s="1089"/>
      <c r="J2" s="1089"/>
      <c r="K2" s="1089"/>
      <c r="L2" s="1089"/>
      <c r="M2" s="1089"/>
      <c r="N2" s="1089"/>
      <c r="O2" s="1089"/>
      <c r="P2" s="1089"/>
      <c r="Q2" s="1089"/>
      <c r="R2" s="1089"/>
      <c r="S2" s="1089"/>
      <c r="T2" s="1089"/>
      <c r="U2" s="1089"/>
      <c r="V2" s="1089"/>
      <c r="W2" s="1089"/>
      <c r="X2" s="1089"/>
      <c r="Y2" s="1089"/>
    </row>
    <row r="3" spans="1:26" ht="21.75" x14ac:dyDescent="0.5">
      <c r="A3" s="1090" t="s">
        <v>163</v>
      </c>
      <c r="B3" s="1091" t="s">
        <v>1364</v>
      </c>
      <c r="C3" s="1092" t="s">
        <v>1365</v>
      </c>
      <c r="D3" s="1093" t="s">
        <v>165</v>
      </c>
      <c r="E3" s="1093"/>
      <c r="F3" s="1093"/>
      <c r="G3" s="1093"/>
      <c r="H3" s="1090" t="s">
        <v>190</v>
      </c>
      <c r="I3" s="1090" t="s">
        <v>1366</v>
      </c>
      <c r="J3" s="1138" t="s">
        <v>1368</v>
      </c>
      <c r="K3" s="1138"/>
      <c r="L3" s="1138"/>
      <c r="M3" s="1139"/>
      <c r="N3" s="1090" t="s">
        <v>1373</v>
      </c>
      <c r="O3" s="1090" t="s">
        <v>1374</v>
      </c>
      <c r="P3" s="1093" t="s">
        <v>1369</v>
      </c>
      <c r="Q3" s="1093"/>
      <c r="R3" s="1093"/>
      <c r="S3" s="1093"/>
      <c r="T3" s="1093"/>
      <c r="U3" s="1093"/>
      <c r="V3" s="1093"/>
      <c r="W3" s="1093"/>
      <c r="X3" s="274"/>
      <c r="Y3" s="274"/>
    </row>
    <row r="4" spans="1:26" ht="21.75" x14ac:dyDescent="0.5">
      <c r="A4" s="1090"/>
      <c r="B4" s="1091"/>
      <c r="C4" s="1092"/>
      <c r="D4" s="1041" t="s">
        <v>1371</v>
      </c>
      <c r="E4" s="1090" t="s">
        <v>187</v>
      </c>
      <c r="F4" s="1090" t="s">
        <v>188</v>
      </c>
      <c r="G4" s="1090" t="s">
        <v>189</v>
      </c>
      <c r="H4" s="1090"/>
      <c r="I4" s="1090"/>
      <c r="J4" s="1095" t="s">
        <v>1372</v>
      </c>
      <c r="K4" s="1095"/>
      <c r="L4" s="1095"/>
      <c r="M4" s="1095" t="s">
        <v>106</v>
      </c>
      <c r="N4" s="1090"/>
      <c r="O4" s="1090"/>
      <c r="P4" s="1097" t="s">
        <v>1372</v>
      </c>
      <c r="Q4" s="1097"/>
      <c r="R4" s="1098" t="s">
        <v>106</v>
      </c>
      <c r="S4" s="1098"/>
      <c r="T4" s="1098" t="s">
        <v>212</v>
      </c>
      <c r="U4" s="1098"/>
      <c r="V4" s="1090" t="s">
        <v>213</v>
      </c>
      <c r="W4" s="1090"/>
      <c r="X4" s="275" t="s">
        <v>124</v>
      </c>
      <c r="Y4" s="275" t="s">
        <v>214</v>
      </c>
    </row>
    <row r="5" spans="1:26" ht="65.25" x14ac:dyDescent="0.5">
      <c r="A5" s="1090"/>
      <c r="B5" s="1091"/>
      <c r="C5" s="1092"/>
      <c r="D5" s="1041"/>
      <c r="E5" s="1090"/>
      <c r="F5" s="1090"/>
      <c r="G5" s="1090"/>
      <c r="H5" s="1090"/>
      <c r="I5" s="1090"/>
      <c r="J5" s="277" t="s">
        <v>1859</v>
      </c>
      <c r="K5" s="277" t="s">
        <v>1860</v>
      </c>
      <c r="L5" s="277" t="s">
        <v>107</v>
      </c>
      <c r="M5" s="1095"/>
      <c r="N5" s="1090"/>
      <c r="O5" s="1090"/>
      <c r="P5" s="278" t="s">
        <v>218</v>
      </c>
      <c r="Q5" s="278" t="s">
        <v>219</v>
      </c>
      <c r="R5" s="278" t="s">
        <v>218</v>
      </c>
      <c r="S5" s="278" t="s">
        <v>219</v>
      </c>
      <c r="T5" s="278" t="s">
        <v>218</v>
      </c>
      <c r="U5" s="278" t="s">
        <v>219</v>
      </c>
      <c r="V5" s="279" t="s">
        <v>218</v>
      </c>
      <c r="W5" s="279" t="s">
        <v>219</v>
      </c>
      <c r="X5" s="274"/>
      <c r="Y5" s="274"/>
    </row>
    <row r="6" spans="1:26" ht="53.25" customHeight="1" x14ac:dyDescent="0.2">
      <c r="A6" s="262">
        <v>1</v>
      </c>
      <c r="B6" s="294">
        <v>22073</v>
      </c>
      <c r="C6" s="295" t="s">
        <v>2408</v>
      </c>
      <c r="D6" s="263" t="s">
        <v>2409</v>
      </c>
      <c r="E6" s="263" t="s">
        <v>2410</v>
      </c>
      <c r="F6" s="262" t="s">
        <v>2178</v>
      </c>
      <c r="G6" s="263" t="s">
        <v>384</v>
      </c>
      <c r="H6" s="263" t="s">
        <v>2411</v>
      </c>
      <c r="I6" s="263" t="s">
        <v>1438</v>
      </c>
      <c r="J6" s="281">
        <v>1</v>
      </c>
      <c r="K6" s="281">
        <v>0</v>
      </c>
      <c r="L6" s="281">
        <v>0</v>
      </c>
      <c r="M6" s="281">
        <v>0</v>
      </c>
      <c r="N6" s="264" t="s">
        <v>2412</v>
      </c>
      <c r="O6" s="263" t="s">
        <v>2413</v>
      </c>
      <c r="P6" s="266">
        <v>0</v>
      </c>
      <c r="Q6" s="266">
        <v>0</v>
      </c>
      <c r="R6" s="266">
        <v>0</v>
      </c>
      <c r="S6" s="266">
        <v>0</v>
      </c>
      <c r="T6" s="266">
        <v>0</v>
      </c>
      <c r="U6" s="266">
        <v>0</v>
      </c>
      <c r="V6" s="266">
        <f>SUM(P6,R6,T6)</f>
        <v>0</v>
      </c>
      <c r="W6" s="266">
        <f>SUM(Q6,S6,U6)</f>
        <v>0</v>
      </c>
      <c r="X6" s="263" t="s">
        <v>1881</v>
      </c>
      <c r="Y6" s="263" t="s">
        <v>2414</v>
      </c>
    </row>
    <row r="7" spans="1:26" ht="53.25" customHeight="1" x14ac:dyDescent="0.2">
      <c r="A7" s="262">
        <v>2</v>
      </c>
      <c r="B7" s="294">
        <v>22075</v>
      </c>
      <c r="C7" s="295" t="s">
        <v>2415</v>
      </c>
      <c r="D7" s="263" t="s">
        <v>2416</v>
      </c>
      <c r="E7" s="262" t="s">
        <v>1571</v>
      </c>
      <c r="F7" s="262" t="s">
        <v>1417</v>
      </c>
      <c r="G7" s="262" t="s">
        <v>654</v>
      </c>
      <c r="H7" s="255" t="s">
        <v>2417</v>
      </c>
      <c r="I7" s="263" t="s">
        <v>1502</v>
      </c>
      <c r="J7" s="281">
        <v>1</v>
      </c>
      <c r="K7" s="281">
        <v>0</v>
      </c>
      <c r="L7" s="281">
        <v>0</v>
      </c>
      <c r="M7" s="281">
        <v>0</v>
      </c>
      <c r="N7" s="264" t="s">
        <v>2418</v>
      </c>
      <c r="O7" s="263" t="s">
        <v>2419</v>
      </c>
      <c r="P7" s="265">
        <v>0</v>
      </c>
      <c r="Q7" s="266">
        <v>17</v>
      </c>
      <c r="R7" s="266">
        <v>0</v>
      </c>
      <c r="S7" s="266">
        <v>0</v>
      </c>
      <c r="T7" s="265">
        <v>0</v>
      </c>
      <c r="U7" s="265">
        <v>0</v>
      </c>
      <c r="V7" s="266">
        <f>SUM(P7,R7,T7)</f>
        <v>0</v>
      </c>
      <c r="W7" s="266">
        <f t="shared" ref="W7:W19" si="0">SUM(Q7,S7,U7)</f>
        <v>17</v>
      </c>
      <c r="X7" s="263" t="s">
        <v>2135</v>
      </c>
      <c r="Y7" s="263" t="s">
        <v>2420</v>
      </c>
    </row>
    <row r="8" spans="1:26" ht="53.25" customHeight="1" x14ac:dyDescent="0.2">
      <c r="A8" s="262">
        <v>3</v>
      </c>
      <c r="B8" s="294">
        <v>22077</v>
      </c>
      <c r="C8" s="295" t="s">
        <v>2168</v>
      </c>
      <c r="D8" s="263" t="s">
        <v>2421</v>
      </c>
      <c r="E8" s="263" t="s">
        <v>1108</v>
      </c>
      <c r="F8" s="262" t="s">
        <v>1109</v>
      </c>
      <c r="G8" s="262" t="s">
        <v>992</v>
      </c>
      <c r="H8" s="262" t="s">
        <v>2422</v>
      </c>
      <c r="I8" s="263" t="s">
        <v>1528</v>
      </c>
      <c r="J8" s="224">
        <v>1</v>
      </c>
      <c r="K8" s="224">
        <v>0</v>
      </c>
      <c r="L8" s="224">
        <v>0</v>
      </c>
      <c r="M8" s="224">
        <v>0</v>
      </c>
      <c r="N8" s="264" t="s">
        <v>2423</v>
      </c>
      <c r="O8" s="263" t="s">
        <v>2424</v>
      </c>
      <c r="P8" s="265">
        <v>0</v>
      </c>
      <c r="Q8" s="265">
        <v>0</v>
      </c>
      <c r="R8" s="265">
        <v>0</v>
      </c>
      <c r="S8" s="265">
        <v>0</v>
      </c>
      <c r="T8" s="265">
        <v>1</v>
      </c>
      <c r="U8" s="265">
        <v>0</v>
      </c>
      <c r="V8" s="266">
        <f t="shared" ref="V8:V19" si="1">SUM(P8,R8,T8)</f>
        <v>1</v>
      </c>
      <c r="W8" s="266">
        <f t="shared" si="0"/>
        <v>0</v>
      </c>
      <c r="X8" s="263" t="s">
        <v>1888</v>
      </c>
      <c r="Y8" s="263" t="s">
        <v>2425</v>
      </c>
      <c r="Z8" s="282"/>
    </row>
    <row r="9" spans="1:26" ht="53.25" customHeight="1" x14ac:dyDescent="0.2">
      <c r="A9" s="262">
        <v>4</v>
      </c>
      <c r="B9" s="294">
        <v>22077</v>
      </c>
      <c r="C9" s="295" t="s">
        <v>2426</v>
      </c>
      <c r="D9" s="263" t="s">
        <v>2427</v>
      </c>
      <c r="E9" s="262" t="s">
        <v>2428</v>
      </c>
      <c r="F9" s="262" t="s">
        <v>2429</v>
      </c>
      <c r="G9" s="262" t="s">
        <v>229</v>
      </c>
      <c r="H9" s="262" t="s">
        <v>2430</v>
      </c>
      <c r="I9" s="263" t="s">
        <v>1655</v>
      </c>
      <c r="J9" s="224">
        <v>0</v>
      </c>
      <c r="K9" s="224">
        <v>1</v>
      </c>
      <c r="L9" s="224">
        <v>0</v>
      </c>
      <c r="M9" s="224">
        <v>0</v>
      </c>
      <c r="N9" s="264" t="s">
        <v>2431</v>
      </c>
      <c r="O9" s="263" t="s">
        <v>2432</v>
      </c>
      <c r="P9" s="265">
        <v>0</v>
      </c>
      <c r="Q9" s="265">
        <v>2</v>
      </c>
      <c r="R9" s="265">
        <v>0</v>
      </c>
      <c r="S9" s="265">
        <v>0</v>
      </c>
      <c r="T9" s="265">
        <v>0</v>
      </c>
      <c r="U9" s="265">
        <v>0</v>
      </c>
      <c r="V9" s="266">
        <f t="shared" si="1"/>
        <v>0</v>
      </c>
      <c r="W9" s="266">
        <f t="shared" si="0"/>
        <v>2</v>
      </c>
      <c r="X9" s="263" t="s">
        <v>1881</v>
      </c>
      <c r="Y9" s="263" t="s">
        <v>1391</v>
      </c>
      <c r="Z9" s="282"/>
    </row>
    <row r="10" spans="1:26" ht="53.25" customHeight="1" x14ac:dyDescent="0.2">
      <c r="A10" s="262">
        <v>5</v>
      </c>
      <c r="B10" s="294">
        <v>22079</v>
      </c>
      <c r="C10" s="295" t="s">
        <v>2175</v>
      </c>
      <c r="D10" s="263" t="s">
        <v>2433</v>
      </c>
      <c r="E10" s="262" t="s">
        <v>2434</v>
      </c>
      <c r="F10" s="262" t="s">
        <v>2434</v>
      </c>
      <c r="G10" s="262" t="s">
        <v>477</v>
      </c>
      <c r="H10" s="262" t="s">
        <v>2435</v>
      </c>
      <c r="I10" s="263" t="s">
        <v>1409</v>
      </c>
      <c r="J10" s="224">
        <v>0</v>
      </c>
      <c r="K10" s="224">
        <v>0</v>
      </c>
      <c r="L10" s="224">
        <v>0</v>
      </c>
      <c r="M10" s="224">
        <v>1</v>
      </c>
      <c r="N10" s="264" t="s">
        <v>2436</v>
      </c>
      <c r="O10" s="263" t="s">
        <v>2437</v>
      </c>
      <c r="P10" s="265">
        <v>0</v>
      </c>
      <c r="Q10" s="265">
        <v>0</v>
      </c>
      <c r="R10" s="265">
        <v>0</v>
      </c>
      <c r="S10" s="265">
        <v>2</v>
      </c>
      <c r="T10" s="265">
        <v>0</v>
      </c>
      <c r="U10" s="265">
        <v>0</v>
      </c>
      <c r="V10" s="266">
        <f t="shared" si="1"/>
        <v>0</v>
      </c>
      <c r="W10" s="266">
        <f t="shared" si="0"/>
        <v>2</v>
      </c>
      <c r="X10" s="263" t="s">
        <v>1923</v>
      </c>
      <c r="Y10" s="262" t="s">
        <v>1610</v>
      </c>
      <c r="Z10" s="282"/>
    </row>
    <row r="11" spans="1:26" ht="53.25" customHeight="1" x14ac:dyDescent="0.2">
      <c r="A11" s="262">
        <v>6</v>
      </c>
      <c r="B11" s="294">
        <v>22080</v>
      </c>
      <c r="C11" s="295" t="s">
        <v>2438</v>
      </c>
      <c r="D11" s="263" t="s">
        <v>2439</v>
      </c>
      <c r="E11" s="262" t="s">
        <v>2440</v>
      </c>
      <c r="F11" s="262" t="s">
        <v>228</v>
      </c>
      <c r="G11" s="262" t="s">
        <v>489</v>
      </c>
      <c r="H11" s="262" t="s">
        <v>2441</v>
      </c>
      <c r="I11" s="263" t="s">
        <v>1409</v>
      </c>
      <c r="J11" s="224">
        <v>0</v>
      </c>
      <c r="K11" s="224">
        <v>0</v>
      </c>
      <c r="L11" s="224">
        <v>0</v>
      </c>
      <c r="M11" s="224">
        <v>1</v>
      </c>
      <c r="N11" s="264" t="s">
        <v>2442</v>
      </c>
      <c r="O11" s="263" t="s">
        <v>2443</v>
      </c>
      <c r="P11" s="265">
        <v>0</v>
      </c>
      <c r="Q11" s="265">
        <v>0</v>
      </c>
      <c r="R11" s="265">
        <v>0</v>
      </c>
      <c r="S11" s="265">
        <v>0</v>
      </c>
      <c r="T11" s="265">
        <v>0</v>
      </c>
      <c r="U11" s="265">
        <v>0</v>
      </c>
      <c r="V11" s="266">
        <f t="shared" si="1"/>
        <v>0</v>
      </c>
      <c r="W11" s="266">
        <f t="shared" si="0"/>
        <v>0</v>
      </c>
      <c r="X11" s="263" t="s">
        <v>1914</v>
      </c>
      <c r="Y11" s="262" t="s">
        <v>1625</v>
      </c>
      <c r="Z11" s="282"/>
    </row>
    <row r="12" spans="1:26" ht="53.25" customHeight="1" x14ac:dyDescent="0.2">
      <c r="A12" s="262">
        <v>7</v>
      </c>
      <c r="B12" s="294">
        <v>22081</v>
      </c>
      <c r="C12" s="295" t="s">
        <v>1939</v>
      </c>
      <c r="D12" s="263" t="s">
        <v>2285</v>
      </c>
      <c r="E12" s="262" t="s">
        <v>515</v>
      </c>
      <c r="F12" s="262" t="s">
        <v>516</v>
      </c>
      <c r="G12" s="262" t="s">
        <v>992</v>
      </c>
      <c r="H12" s="262" t="s">
        <v>2444</v>
      </c>
      <c r="I12" s="263" t="s">
        <v>1502</v>
      </c>
      <c r="J12" s="224">
        <v>1</v>
      </c>
      <c r="K12" s="224">
        <v>0</v>
      </c>
      <c r="L12" s="224">
        <v>0</v>
      </c>
      <c r="M12" s="224">
        <v>0</v>
      </c>
      <c r="N12" s="264" t="s">
        <v>2288</v>
      </c>
      <c r="O12" s="263" t="s">
        <v>2445</v>
      </c>
      <c r="P12" s="265">
        <v>0</v>
      </c>
      <c r="Q12" s="265">
        <v>0</v>
      </c>
      <c r="R12" s="265">
        <v>0</v>
      </c>
      <c r="S12" s="265">
        <v>0</v>
      </c>
      <c r="T12" s="265">
        <v>0</v>
      </c>
      <c r="U12" s="265">
        <v>4</v>
      </c>
      <c r="V12" s="266">
        <f t="shared" si="1"/>
        <v>0</v>
      </c>
      <c r="W12" s="266">
        <f t="shared" si="0"/>
        <v>4</v>
      </c>
      <c r="X12" s="263" t="s">
        <v>2290</v>
      </c>
      <c r="Y12" s="262" t="s">
        <v>1391</v>
      </c>
      <c r="Z12" s="286" t="s">
        <v>2446</v>
      </c>
    </row>
    <row r="13" spans="1:26" ht="53.25" customHeight="1" x14ac:dyDescent="0.2">
      <c r="A13" s="230">
        <v>8</v>
      </c>
      <c r="B13" s="283">
        <v>22085</v>
      </c>
      <c r="C13" s="284" t="s">
        <v>2022</v>
      </c>
      <c r="D13" s="222" t="s">
        <v>1516</v>
      </c>
      <c r="E13" s="230" t="s">
        <v>1517</v>
      </c>
      <c r="F13" s="230" t="s">
        <v>1518</v>
      </c>
      <c r="G13" s="230" t="s">
        <v>630</v>
      </c>
      <c r="H13" s="230" t="s">
        <v>2447</v>
      </c>
      <c r="I13" s="222" t="s">
        <v>1409</v>
      </c>
      <c r="J13" s="285">
        <v>0</v>
      </c>
      <c r="K13" s="285">
        <v>0</v>
      </c>
      <c r="L13" s="285">
        <v>0</v>
      </c>
      <c r="M13" s="285">
        <v>1</v>
      </c>
      <c r="N13" s="260" t="s">
        <v>2448</v>
      </c>
      <c r="O13" s="222" t="s">
        <v>2449</v>
      </c>
      <c r="P13" s="261">
        <v>0</v>
      </c>
      <c r="Q13" s="261">
        <v>0</v>
      </c>
      <c r="R13" s="261">
        <v>0</v>
      </c>
      <c r="S13" s="261">
        <v>0</v>
      </c>
      <c r="T13" s="261">
        <v>3</v>
      </c>
      <c r="U13" s="261">
        <v>0</v>
      </c>
      <c r="V13" s="266">
        <f t="shared" si="1"/>
        <v>3</v>
      </c>
      <c r="W13" s="266">
        <f t="shared" si="0"/>
        <v>0</v>
      </c>
      <c r="X13" s="222" t="s">
        <v>2450</v>
      </c>
      <c r="Y13" s="230" t="s">
        <v>1413</v>
      </c>
      <c r="Z13" s="297"/>
    </row>
    <row r="14" spans="1:26" ht="53.25" customHeight="1" x14ac:dyDescent="0.2">
      <c r="A14" s="230">
        <v>9</v>
      </c>
      <c r="B14" s="283">
        <v>22089</v>
      </c>
      <c r="C14" s="284" t="s">
        <v>2451</v>
      </c>
      <c r="D14" s="222" t="s">
        <v>2452</v>
      </c>
      <c r="E14" s="230" t="s">
        <v>2453</v>
      </c>
      <c r="F14" s="230" t="s">
        <v>2454</v>
      </c>
      <c r="G14" s="230" t="s">
        <v>1750</v>
      </c>
      <c r="H14" s="230" t="s">
        <v>2455</v>
      </c>
      <c r="I14" s="222" t="s">
        <v>1409</v>
      </c>
      <c r="J14" s="285">
        <v>0</v>
      </c>
      <c r="K14" s="285">
        <v>0</v>
      </c>
      <c r="L14" s="285">
        <v>0</v>
      </c>
      <c r="M14" s="285">
        <v>1</v>
      </c>
      <c r="N14" s="260" t="s">
        <v>2456</v>
      </c>
      <c r="O14" s="222" t="s">
        <v>2457</v>
      </c>
      <c r="P14" s="261">
        <v>0</v>
      </c>
      <c r="Q14" s="261">
        <v>0</v>
      </c>
      <c r="R14" s="261">
        <v>0</v>
      </c>
      <c r="S14" s="261">
        <v>1</v>
      </c>
      <c r="T14" s="261">
        <v>0</v>
      </c>
      <c r="U14" s="261">
        <v>0</v>
      </c>
      <c r="V14" s="266">
        <f t="shared" si="1"/>
        <v>0</v>
      </c>
      <c r="W14" s="266">
        <f t="shared" si="0"/>
        <v>1</v>
      </c>
      <c r="X14" s="222" t="s">
        <v>2458</v>
      </c>
      <c r="Y14" s="222" t="s">
        <v>2459</v>
      </c>
      <c r="Z14" s="293"/>
    </row>
    <row r="15" spans="1:26" ht="53.25" customHeight="1" x14ac:dyDescent="0.2">
      <c r="A15" s="230">
        <v>10</v>
      </c>
      <c r="B15" s="283">
        <v>22095</v>
      </c>
      <c r="C15" s="284" t="s">
        <v>2460</v>
      </c>
      <c r="D15" s="222" t="s">
        <v>2461</v>
      </c>
      <c r="E15" s="230" t="s">
        <v>2462</v>
      </c>
      <c r="F15" s="222" t="s">
        <v>1293</v>
      </c>
      <c r="G15" s="222" t="s">
        <v>1293</v>
      </c>
      <c r="H15" s="222" t="s">
        <v>2463</v>
      </c>
      <c r="I15" s="222" t="s">
        <v>1502</v>
      </c>
      <c r="J15" s="285">
        <v>1</v>
      </c>
      <c r="K15" s="285">
        <v>0</v>
      </c>
      <c r="L15" s="285">
        <v>0</v>
      </c>
      <c r="M15" s="285">
        <v>0</v>
      </c>
      <c r="N15" s="260" t="s">
        <v>2464</v>
      </c>
      <c r="O15" s="222" t="s">
        <v>2465</v>
      </c>
      <c r="P15" s="261">
        <v>0</v>
      </c>
      <c r="Q15" s="261">
        <v>0</v>
      </c>
      <c r="R15" s="261">
        <v>0</v>
      </c>
      <c r="S15" s="261">
        <v>0</v>
      </c>
      <c r="T15" s="261">
        <v>0</v>
      </c>
      <c r="U15" s="261">
        <v>0</v>
      </c>
      <c r="V15" s="266">
        <f t="shared" si="1"/>
        <v>0</v>
      </c>
      <c r="W15" s="266">
        <f t="shared" si="0"/>
        <v>0</v>
      </c>
      <c r="X15" s="222" t="s">
        <v>1881</v>
      </c>
      <c r="Y15" s="230" t="s">
        <v>2466</v>
      </c>
      <c r="Z15" s="293"/>
    </row>
    <row r="16" spans="1:26" ht="53.25" customHeight="1" x14ac:dyDescent="0.2">
      <c r="A16" s="230">
        <v>11</v>
      </c>
      <c r="B16" s="294">
        <v>22096</v>
      </c>
      <c r="C16" s="295" t="s">
        <v>2467</v>
      </c>
      <c r="D16" s="263" t="s">
        <v>2468</v>
      </c>
      <c r="E16" s="263" t="s">
        <v>2469</v>
      </c>
      <c r="F16" s="262" t="s">
        <v>228</v>
      </c>
      <c r="G16" s="262" t="s">
        <v>555</v>
      </c>
      <c r="H16" s="262" t="s">
        <v>2470</v>
      </c>
      <c r="I16" s="222" t="s">
        <v>2471</v>
      </c>
      <c r="J16" s="224">
        <v>1</v>
      </c>
      <c r="K16" s="224">
        <v>0</v>
      </c>
      <c r="L16" s="224">
        <v>0</v>
      </c>
      <c r="M16" s="224">
        <v>0</v>
      </c>
      <c r="N16" s="368" t="s">
        <v>2472</v>
      </c>
      <c r="O16" s="222" t="s">
        <v>2473</v>
      </c>
      <c r="P16" s="265">
        <v>0</v>
      </c>
      <c r="Q16" s="265">
        <v>0</v>
      </c>
      <c r="R16" s="265">
        <v>0</v>
      </c>
      <c r="S16" s="265">
        <v>0</v>
      </c>
      <c r="T16" s="265">
        <v>2</v>
      </c>
      <c r="U16" s="265">
        <v>0</v>
      </c>
      <c r="V16" s="266">
        <f t="shared" si="1"/>
        <v>2</v>
      </c>
      <c r="W16" s="266">
        <f t="shared" si="0"/>
        <v>0</v>
      </c>
      <c r="X16" s="263" t="s">
        <v>1871</v>
      </c>
      <c r="Y16" s="263" t="s">
        <v>1391</v>
      </c>
      <c r="Z16" s="282"/>
    </row>
    <row r="17" spans="1:26" ht="53.25" customHeight="1" x14ac:dyDescent="0.2">
      <c r="A17" s="230">
        <v>12</v>
      </c>
      <c r="B17" s="294">
        <v>22096</v>
      </c>
      <c r="C17" s="295" t="s">
        <v>2077</v>
      </c>
      <c r="D17" s="263" t="s">
        <v>2474</v>
      </c>
      <c r="E17" s="262" t="s">
        <v>2475</v>
      </c>
      <c r="F17" s="262" t="s">
        <v>2476</v>
      </c>
      <c r="G17" s="262" t="s">
        <v>1588</v>
      </c>
      <c r="H17" s="262" t="s">
        <v>2477</v>
      </c>
      <c r="I17" s="263" t="s">
        <v>1409</v>
      </c>
      <c r="J17" s="224">
        <v>0</v>
      </c>
      <c r="K17" s="224">
        <v>0</v>
      </c>
      <c r="L17" s="224">
        <v>0</v>
      </c>
      <c r="M17" s="224">
        <v>1</v>
      </c>
      <c r="N17" s="264" t="s">
        <v>2478</v>
      </c>
      <c r="O17" s="263" t="s">
        <v>2479</v>
      </c>
      <c r="P17" s="265">
        <v>0</v>
      </c>
      <c r="Q17" s="265">
        <v>0</v>
      </c>
      <c r="R17" s="265">
        <v>0</v>
      </c>
      <c r="S17" s="265">
        <v>3</v>
      </c>
      <c r="T17" s="265">
        <v>0</v>
      </c>
      <c r="U17" s="265">
        <v>0</v>
      </c>
      <c r="V17" s="266">
        <f t="shared" si="1"/>
        <v>0</v>
      </c>
      <c r="W17" s="266">
        <f t="shared" si="0"/>
        <v>3</v>
      </c>
      <c r="X17" s="263" t="s">
        <v>1923</v>
      </c>
      <c r="Y17" s="262" t="s">
        <v>1450</v>
      </c>
      <c r="Z17" s="282"/>
    </row>
    <row r="18" spans="1:26" ht="53.25" customHeight="1" x14ac:dyDescent="0.2">
      <c r="A18" s="262">
        <v>13</v>
      </c>
      <c r="B18" s="294">
        <v>22096</v>
      </c>
      <c r="C18" s="295" t="s">
        <v>2480</v>
      </c>
      <c r="D18" s="263" t="s">
        <v>2481</v>
      </c>
      <c r="E18" s="262" t="s">
        <v>93</v>
      </c>
      <c r="F18" s="262" t="s">
        <v>1248</v>
      </c>
      <c r="G18" s="262" t="s">
        <v>935</v>
      </c>
      <c r="H18" s="262" t="s">
        <v>2482</v>
      </c>
      <c r="I18" s="263" t="s">
        <v>1409</v>
      </c>
      <c r="J18" s="369">
        <v>0</v>
      </c>
      <c r="K18" s="369">
        <v>0</v>
      </c>
      <c r="L18" s="369">
        <v>0</v>
      </c>
      <c r="M18" s="369">
        <v>1</v>
      </c>
      <c r="N18" s="370" t="s">
        <v>2483</v>
      </c>
      <c r="O18" s="371" t="s">
        <v>2484</v>
      </c>
      <c r="P18" s="372">
        <v>0</v>
      </c>
      <c r="Q18" s="372">
        <v>0</v>
      </c>
      <c r="R18" s="372">
        <v>0</v>
      </c>
      <c r="S18" s="372">
        <v>1</v>
      </c>
      <c r="T18" s="372">
        <v>0</v>
      </c>
      <c r="U18" s="372">
        <v>0</v>
      </c>
      <c r="V18" s="372">
        <f t="shared" si="1"/>
        <v>0</v>
      </c>
      <c r="W18" s="372">
        <f t="shared" si="0"/>
        <v>1</v>
      </c>
      <c r="X18" s="262" t="s">
        <v>1914</v>
      </c>
      <c r="Y18" s="262" t="s">
        <v>1450</v>
      </c>
      <c r="Z18" s="373"/>
    </row>
    <row r="19" spans="1:26" ht="53.25" customHeight="1" x14ac:dyDescent="0.2">
      <c r="A19" s="262">
        <v>14</v>
      </c>
      <c r="B19" s="294">
        <v>22096</v>
      </c>
      <c r="C19" s="295" t="s">
        <v>2485</v>
      </c>
      <c r="D19" s="263" t="s">
        <v>2486</v>
      </c>
      <c r="E19" s="262" t="s">
        <v>93</v>
      </c>
      <c r="F19" s="262" t="s">
        <v>1475</v>
      </c>
      <c r="G19" s="262" t="s">
        <v>630</v>
      </c>
      <c r="H19" s="262" t="s">
        <v>2487</v>
      </c>
      <c r="I19" s="263" t="s">
        <v>1438</v>
      </c>
      <c r="J19" s="224">
        <v>1</v>
      </c>
      <c r="K19" s="224">
        <v>0</v>
      </c>
      <c r="L19" s="224">
        <v>0</v>
      </c>
      <c r="M19" s="224">
        <v>0</v>
      </c>
      <c r="N19" s="264" t="s">
        <v>2488</v>
      </c>
      <c r="O19" s="263" t="s">
        <v>2489</v>
      </c>
      <c r="P19" s="265">
        <v>0</v>
      </c>
      <c r="Q19" s="265">
        <v>0</v>
      </c>
      <c r="R19" s="265">
        <v>0</v>
      </c>
      <c r="S19" s="265">
        <v>0</v>
      </c>
      <c r="T19" s="265">
        <v>1</v>
      </c>
      <c r="U19" s="265">
        <v>0</v>
      </c>
      <c r="V19" s="262">
        <f t="shared" si="1"/>
        <v>1</v>
      </c>
      <c r="W19" s="262">
        <f t="shared" si="0"/>
        <v>0</v>
      </c>
      <c r="X19" s="263" t="s">
        <v>1438</v>
      </c>
      <c r="Y19" s="262" t="s">
        <v>2466</v>
      </c>
      <c r="Z19" s="374"/>
    </row>
    <row r="20" spans="1:26" ht="21.75" x14ac:dyDescent="0.2">
      <c r="A20" s="374"/>
      <c r="B20" s="375"/>
      <c r="C20" s="376"/>
      <c r="D20" s="374"/>
      <c r="E20" s="374"/>
      <c r="F20" s="374"/>
      <c r="G20" s="374"/>
      <c r="H20" s="374"/>
      <c r="I20" s="374"/>
      <c r="J20" s="377">
        <f>SUM(J6:J19)</f>
        <v>7</v>
      </c>
      <c r="K20" s="377">
        <f t="shared" ref="K20:M20" si="2">SUM(K6:K19)</f>
        <v>1</v>
      </c>
      <c r="L20" s="377">
        <f t="shared" si="2"/>
        <v>0</v>
      </c>
      <c r="M20" s="377">
        <f t="shared" si="2"/>
        <v>6</v>
      </c>
      <c r="N20" s="374"/>
      <c r="O20" s="374"/>
      <c r="P20" s="378">
        <f>SUM(P6:P19)</f>
        <v>0</v>
      </c>
      <c r="Q20" s="378">
        <f t="shared" ref="Q20:U20" si="3">SUM(Q6:Q19)</f>
        <v>19</v>
      </c>
      <c r="R20" s="378">
        <f t="shared" si="3"/>
        <v>0</v>
      </c>
      <c r="S20" s="378">
        <f t="shared" si="3"/>
        <v>7</v>
      </c>
      <c r="T20" s="378">
        <f t="shared" si="3"/>
        <v>7</v>
      </c>
      <c r="U20" s="378">
        <f t="shared" si="3"/>
        <v>4</v>
      </c>
      <c r="V20" s="265">
        <f>SUM(V6:V19)</f>
        <v>7</v>
      </c>
      <c r="W20" s="265">
        <f>SUM(W6:W19)</f>
        <v>30</v>
      </c>
      <c r="X20" s="374"/>
      <c r="Y20" s="374"/>
      <c r="Z20" s="374"/>
    </row>
    <row r="21" spans="1:26" ht="21.75" x14ac:dyDescent="0.2">
      <c r="A21" s="374"/>
      <c r="B21" s="375"/>
      <c r="C21" s="376"/>
      <c r="D21" s="374"/>
      <c r="E21" s="374"/>
      <c r="F21" s="374"/>
      <c r="G21" s="374"/>
      <c r="H21" s="374"/>
      <c r="I21" s="374"/>
      <c r="J21" s="377"/>
      <c r="K21" s="377"/>
      <c r="L21" s="377"/>
      <c r="M21" s="377"/>
      <c r="N21" s="374"/>
      <c r="O21" s="374"/>
      <c r="P21" s="378"/>
      <c r="Q21" s="378"/>
      <c r="R21" s="378"/>
      <c r="S21" s="378"/>
      <c r="T21" s="378"/>
      <c r="U21" s="378"/>
      <c r="V21" s="374"/>
      <c r="W21" s="374"/>
      <c r="X21" s="374"/>
      <c r="Y21" s="374"/>
      <c r="Z21" s="374"/>
    </row>
    <row r="22" spans="1:26" ht="21.75" x14ac:dyDescent="0.2">
      <c r="A22" s="374"/>
      <c r="B22" s="375"/>
      <c r="C22" s="376"/>
      <c r="D22" s="374"/>
      <c r="E22" s="374"/>
      <c r="F22" s="374"/>
      <c r="G22" s="374"/>
      <c r="H22" s="374"/>
      <c r="I22" s="374"/>
      <c r="J22" s="377"/>
      <c r="K22" s="377"/>
      <c r="L22" s="377"/>
      <c r="M22" s="377"/>
      <c r="N22" s="374"/>
      <c r="O22" s="374"/>
      <c r="P22" s="378"/>
      <c r="Q22" s="378"/>
      <c r="R22" s="378"/>
      <c r="S22" s="378"/>
      <c r="T22" s="378"/>
      <c r="U22" s="378"/>
      <c r="V22" s="374"/>
      <c r="W22" s="374"/>
      <c r="X22" s="374"/>
      <c r="Y22" s="374"/>
      <c r="Z22" s="374"/>
    </row>
    <row r="23" spans="1:26" x14ac:dyDescent="0.2">
      <c r="A23" s="379"/>
      <c r="B23" s="380"/>
      <c r="C23" s="381"/>
      <c r="D23" s="379"/>
      <c r="E23" s="379"/>
      <c r="F23" s="379"/>
      <c r="G23" s="379"/>
      <c r="H23" s="379"/>
      <c r="I23" s="379"/>
      <c r="J23" s="382"/>
      <c r="K23" s="382"/>
      <c r="L23" s="382"/>
      <c r="M23" s="382"/>
      <c r="N23" s="379"/>
      <c r="O23" s="379"/>
      <c r="P23" s="383"/>
      <c r="Q23" s="383"/>
      <c r="R23" s="383"/>
      <c r="S23" s="383"/>
      <c r="T23" s="383"/>
      <c r="U23" s="383"/>
      <c r="V23" s="379"/>
      <c r="W23" s="379"/>
      <c r="X23" s="379"/>
      <c r="Y23" s="379"/>
      <c r="Z23" s="379"/>
    </row>
  </sheetData>
  <mergeCells count="22">
    <mergeCell ref="A1:Y1"/>
    <mergeCell ref="A2:Y2"/>
    <mergeCell ref="A3:A5"/>
    <mergeCell ref="B3:B5"/>
    <mergeCell ref="C3:C5"/>
    <mergeCell ref="D3:G3"/>
    <mergeCell ref="H3:H5"/>
    <mergeCell ref="I3:I5"/>
    <mergeCell ref="J3:M3"/>
    <mergeCell ref="N3:N5"/>
    <mergeCell ref="T4:U4"/>
    <mergeCell ref="V4:W4"/>
    <mergeCell ref="O3:O5"/>
    <mergeCell ref="P3:W3"/>
    <mergeCell ref="D4:D5"/>
    <mergeCell ref="E4:E5"/>
    <mergeCell ref="R4:S4"/>
    <mergeCell ref="F4:F5"/>
    <mergeCell ref="G4:G5"/>
    <mergeCell ref="J4:L4"/>
    <mergeCell ref="M4:M5"/>
    <mergeCell ref="P4:Q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workbookViewId="0">
      <selection activeCell="A2" sqref="A2:Y2"/>
    </sheetView>
  </sheetViews>
  <sheetFormatPr defaultRowHeight="14.25" x14ac:dyDescent="0.2"/>
  <cols>
    <col min="16" max="16" width="35.75" customWidth="1"/>
    <col min="21" max="28" width="4.625" customWidth="1"/>
  </cols>
  <sheetData>
    <row r="1" spans="1:32" ht="30.75" x14ac:dyDescent="0.7">
      <c r="A1" s="1089" t="s">
        <v>3875</v>
      </c>
      <c r="B1" s="1089"/>
      <c r="C1" s="1089"/>
      <c r="D1" s="1089"/>
      <c r="E1" s="1089"/>
      <c r="F1" s="1089"/>
      <c r="G1" s="1089"/>
      <c r="H1" s="1089"/>
      <c r="I1" s="1089"/>
      <c r="J1" s="1089"/>
      <c r="K1" s="1089"/>
      <c r="L1" s="1089"/>
      <c r="M1" s="1089"/>
      <c r="N1" s="1089"/>
      <c r="O1" s="1089"/>
      <c r="P1" s="1089"/>
      <c r="Q1" s="1089"/>
      <c r="R1" s="1089"/>
      <c r="S1" s="1089"/>
      <c r="T1" s="1089"/>
      <c r="U1" s="1089"/>
      <c r="V1" s="1089"/>
      <c r="W1" s="1089"/>
      <c r="X1" s="1089"/>
      <c r="Y1" s="1089"/>
    </row>
    <row r="2" spans="1:32" ht="30.75" x14ac:dyDescent="0.7">
      <c r="A2" s="1089" t="s">
        <v>3874</v>
      </c>
      <c r="B2" s="1089"/>
      <c r="C2" s="1089"/>
      <c r="D2" s="1089"/>
      <c r="E2" s="1089"/>
      <c r="F2" s="1089"/>
      <c r="G2" s="1089"/>
      <c r="H2" s="1089"/>
      <c r="I2" s="1089"/>
      <c r="J2" s="1089"/>
      <c r="K2" s="1089"/>
      <c r="L2" s="1089"/>
      <c r="M2" s="1089"/>
      <c r="N2" s="1089"/>
      <c r="O2" s="1089"/>
      <c r="P2" s="1089"/>
      <c r="Q2" s="1089"/>
      <c r="R2" s="1089"/>
      <c r="S2" s="1089"/>
      <c r="T2" s="1089"/>
      <c r="U2" s="1089"/>
      <c r="V2" s="1089"/>
      <c r="W2" s="1089"/>
      <c r="X2" s="1089"/>
      <c r="Y2" s="1089"/>
    </row>
    <row r="3" spans="1:32" ht="97.5" x14ac:dyDescent="0.2">
      <c r="A3" s="384" t="s">
        <v>163</v>
      </c>
      <c r="B3" s="385" t="s">
        <v>1364</v>
      </c>
      <c r="C3" s="386" t="s">
        <v>1365</v>
      </c>
      <c r="D3" s="387" t="s">
        <v>189</v>
      </c>
      <c r="E3" s="388" t="s">
        <v>1371</v>
      </c>
      <c r="F3" s="384" t="s">
        <v>187</v>
      </c>
      <c r="G3" s="384" t="s">
        <v>188</v>
      </c>
      <c r="H3" s="384" t="s">
        <v>190</v>
      </c>
      <c r="I3" s="389" t="s">
        <v>194</v>
      </c>
      <c r="J3" s="389" t="s">
        <v>2490</v>
      </c>
      <c r="K3" s="384" t="s">
        <v>2491</v>
      </c>
      <c r="L3" s="390" t="s">
        <v>191</v>
      </c>
      <c r="M3" s="389" t="s">
        <v>193</v>
      </c>
      <c r="N3" s="391" t="s">
        <v>2492</v>
      </c>
      <c r="O3" s="391" t="s">
        <v>2493</v>
      </c>
      <c r="P3" s="389" t="s">
        <v>175</v>
      </c>
      <c r="Q3" s="388" t="s">
        <v>2494</v>
      </c>
      <c r="R3" s="388" t="s">
        <v>2495</v>
      </c>
      <c r="S3" s="384" t="s">
        <v>1374</v>
      </c>
      <c r="T3" s="384" t="s">
        <v>2496</v>
      </c>
      <c r="U3" s="392" t="s">
        <v>2497</v>
      </c>
      <c r="V3" s="392" t="s">
        <v>2498</v>
      </c>
      <c r="W3" s="392" t="s">
        <v>2499</v>
      </c>
      <c r="X3" s="392" t="s">
        <v>2500</v>
      </c>
      <c r="Y3" s="392" t="s">
        <v>2501</v>
      </c>
      <c r="Z3" s="392" t="s">
        <v>2502</v>
      </c>
      <c r="AA3" s="393" t="s">
        <v>2503</v>
      </c>
      <c r="AB3" s="393" t="s">
        <v>2504</v>
      </c>
      <c r="AC3" s="394" t="s">
        <v>122</v>
      </c>
      <c r="AD3" s="390" t="s">
        <v>124</v>
      </c>
      <c r="AE3" s="390" t="s">
        <v>214</v>
      </c>
      <c r="AF3" s="390" t="s">
        <v>2505</v>
      </c>
    </row>
    <row r="4" spans="1:32" ht="47.25" customHeight="1" x14ac:dyDescent="0.2">
      <c r="A4" s="230">
        <v>1</v>
      </c>
      <c r="B4" s="283">
        <v>22098</v>
      </c>
      <c r="C4" s="295" t="s">
        <v>2506</v>
      </c>
      <c r="D4" s="263" t="s">
        <v>654</v>
      </c>
      <c r="E4" s="263" t="s">
        <v>2507</v>
      </c>
      <c r="F4" s="263" t="s">
        <v>2508</v>
      </c>
      <c r="G4" s="262" t="s">
        <v>1417</v>
      </c>
      <c r="H4" s="226" t="s">
        <v>2509</v>
      </c>
      <c r="I4" s="395" t="s">
        <v>2510</v>
      </c>
      <c r="J4" s="232" t="s">
        <v>104</v>
      </c>
      <c r="K4" s="263">
        <v>30</v>
      </c>
      <c r="L4" s="232" t="s">
        <v>96</v>
      </c>
      <c r="M4" s="396"/>
      <c r="N4" s="397" t="s">
        <v>2511</v>
      </c>
      <c r="O4" s="398" t="s">
        <v>242</v>
      </c>
      <c r="P4" s="264" t="s">
        <v>2512</v>
      </c>
      <c r="Q4" s="371" t="s">
        <v>2513</v>
      </c>
      <c r="R4" s="371" t="s">
        <v>2514</v>
      </c>
      <c r="S4" s="263" t="s">
        <v>2515</v>
      </c>
      <c r="T4" s="371" t="s">
        <v>2516</v>
      </c>
      <c r="U4" s="372" t="s">
        <v>153</v>
      </c>
      <c r="V4" s="372">
        <v>2</v>
      </c>
      <c r="W4" s="372" t="s">
        <v>153</v>
      </c>
      <c r="X4" s="372" t="s">
        <v>153</v>
      </c>
      <c r="Y4" s="372" t="s">
        <v>153</v>
      </c>
      <c r="Z4" s="372" t="s">
        <v>153</v>
      </c>
      <c r="AA4" s="399">
        <f t="shared" ref="AA4:AB37" si="0">SUM(U4,W4,Y4)</f>
        <v>0</v>
      </c>
      <c r="AB4" s="399">
        <f t="shared" si="0"/>
        <v>2</v>
      </c>
      <c r="AC4" s="400" t="s">
        <v>118</v>
      </c>
      <c r="AD4" s="232" t="s">
        <v>115</v>
      </c>
      <c r="AE4" s="262" t="s">
        <v>2517</v>
      </c>
      <c r="AF4" s="232" t="s">
        <v>142</v>
      </c>
    </row>
    <row r="5" spans="1:32" ht="47.25" customHeight="1" x14ac:dyDescent="0.2">
      <c r="A5" s="230">
        <v>2</v>
      </c>
      <c r="B5" s="283">
        <v>22099</v>
      </c>
      <c r="C5" s="284" t="s">
        <v>2518</v>
      </c>
      <c r="D5" s="230" t="s">
        <v>477</v>
      </c>
      <c r="E5" s="222" t="s">
        <v>2519</v>
      </c>
      <c r="F5" s="230" t="s">
        <v>1714</v>
      </c>
      <c r="G5" s="230" t="s">
        <v>228</v>
      </c>
      <c r="H5" s="401" t="s">
        <v>2520</v>
      </c>
      <c r="I5" s="263" t="s">
        <v>602</v>
      </c>
      <c r="J5" s="222" t="s">
        <v>105</v>
      </c>
      <c r="K5" s="230">
        <v>10</v>
      </c>
      <c r="L5" s="222" t="s">
        <v>100</v>
      </c>
      <c r="M5" s="222" t="s">
        <v>2521</v>
      </c>
      <c r="N5" s="402">
        <v>239108</v>
      </c>
      <c r="O5" s="403" t="s">
        <v>242</v>
      </c>
      <c r="P5" s="260" t="s">
        <v>2522</v>
      </c>
      <c r="Q5" s="260" t="s">
        <v>2523</v>
      </c>
      <c r="R5" s="260" t="s">
        <v>2524</v>
      </c>
      <c r="S5" s="222" t="s">
        <v>2525</v>
      </c>
      <c r="T5" s="222" t="s">
        <v>2526</v>
      </c>
      <c r="U5" s="228" t="s">
        <v>153</v>
      </c>
      <c r="V5" s="228">
        <v>1</v>
      </c>
      <c r="W5" s="228" t="s">
        <v>153</v>
      </c>
      <c r="X5" s="228" t="s">
        <v>153</v>
      </c>
      <c r="Y5" s="228" t="s">
        <v>153</v>
      </c>
      <c r="Z5" s="228" t="s">
        <v>153</v>
      </c>
      <c r="AA5" s="399">
        <f t="shared" si="0"/>
        <v>0</v>
      </c>
      <c r="AB5" s="399">
        <f t="shared" si="0"/>
        <v>1</v>
      </c>
      <c r="AC5" s="404" t="s">
        <v>118</v>
      </c>
      <c r="AD5" s="222" t="s">
        <v>115</v>
      </c>
      <c r="AE5" s="262" t="s">
        <v>2517</v>
      </c>
      <c r="AF5" s="222" t="s">
        <v>142</v>
      </c>
    </row>
    <row r="6" spans="1:32" ht="47.25" customHeight="1" x14ac:dyDescent="0.2">
      <c r="A6" s="230">
        <v>3</v>
      </c>
      <c r="B6" s="283">
        <v>22099</v>
      </c>
      <c r="C6" s="284" t="s">
        <v>2527</v>
      </c>
      <c r="D6" s="222" t="s">
        <v>489</v>
      </c>
      <c r="E6" s="222" t="s">
        <v>2528</v>
      </c>
      <c r="F6" s="222" t="s">
        <v>488</v>
      </c>
      <c r="G6" s="230" t="s">
        <v>488</v>
      </c>
      <c r="H6" s="226" t="s">
        <v>2529</v>
      </c>
      <c r="I6" s="395" t="s">
        <v>2530</v>
      </c>
      <c r="J6" s="232" t="s">
        <v>323</v>
      </c>
      <c r="K6" s="222">
        <v>30</v>
      </c>
      <c r="L6" s="232" t="s">
        <v>96</v>
      </c>
      <c r="M6" s="396"/>
      <c r="N6" s="397" t="s">
        <v>2531</v>
      </c>
      <c r="O6" s="398" t="s">
        <v>242</v>
      </c>
      <c r="P6" s="260" t="s">
        <v>2532</v>
      </c>
      <c r="Q6" s="405" t="s">
        <v>2533</v>
      </c>
      <c r="R6" s="405" t="s">
        <v>2534</v>
      </c>
      <c r="S6" s="222" t="s">
        <v>2535</v>
      </c>
      <c r="T6" s="371" t="s">
        <v>2536</v>
      </c>
      <c r="U6" s="372" t="s">
        <v>153</v>
      </c>
      <c r="V6" s="372" t="s">
        <v>153</v>
      </c>
      <c r="W6" s="372" t="s">
        <v>153</v>
      </c>
      <c r="X6" s="372">
        <v>1</v>
      </c>
      <c r="Y6" s="372" t="s">
        <v>153</v>
      </c>
      <c r="Z6" s="372">
        <v>12</v>
      </c>
      <c r="AA6" s="399">
        <f t="shared" si="0"/>
        <v>0</v>
      </c>
      <c r="AB6" s="399">
        <f t="shared" si="0"/>
        <v>13</v>
      </c>
      <c r="AC6" s="400" t="s">
        <v>457</v>
      </c>
      <c r="AD6" s="232" t="s">
        <v>122</v>
      </c>
      <c r="AE6" s="262" t="s">
        <v>2517</v>
      </c>
      <c r="AF6" s="232" t="s">
        <v>84</v>
      </c>
    </row>
    <row r="7" spans="1:32" ht="47.25" customHeight="1" x14ac:dyDescent="0.2">
      <c r="A7" s="230">
        <v>4</v>
      </c>
      <c r="B7" s="283">
        <v>22100</v>
      </c>
      <c r="C7" s="284" t="s">
        <v>2308</v>
      </c>
      <c r="D7" s="230" t="s">
        <v>797</v>
      </c>
      <c r="E7" s="222" t="s">
        <v>2537</v>
      </c>
      <c r="F7" s="230" t="s">
        <v>2538</v>
      </c>
      <c r="G7" s="230" t="s">
        <v>2539</v>
      </c>
      <c r="H7" s="401" t="s">
        <v>2540</v>
      </c>
      <c r="I7" s="263" t="s">
        <v>497</v>
      </c>
      <c r="J7" s="222" t="s">
        <v>104</v>
      </c>
      <c r="K7" s="230">
        <v>10</v>
      </c>
      <c r="L7" s="222" t="s">
        <v>102</v>
      </c>
      <c r="M7" s="222" t="s">
        <v>2541</v>
      </c>
      <c r="N7" s="403" t="s">
        <v>2542</v>
      </c>
      <c r="O7" s="403" t="s">
        <v>242</v>
      </c>
      <c r="P7" s="260" t="s">
        <v>2543</v>
      </c>
      <c r="Q7" s="260" t="s">
        <v>2544</v>
      </c>
      <c r="R7" s="260" t="s">
        <v>2545</v>
      </c>
      <c r="S7" s="222" t="s">
        <v>2546</v>
      </c>
      <c r="T7" s="222" t="s">
        <v>2547</v>
      </c>
      <c r="U7" s="261" t="s">
        <v>153</v>
      </c>
      <c r="V7" s="228" t="s">
        <v>153</v>
      </c>
      <c r="W7" s="228" t="s">
        <v>153</v>
      </c>
      <c r="X7" s="228" t="s">
        <v>153</v>
      </c>
      <c r="Y7" s="261">
        <v>1</v>
      </c>
      <c r="Z7" s="261" t="s">
        <v>153</v>
      </c>
      <c r="AA7" s="399">
        <f t="shared" si="0"/>
        <v>1</v>
      </c>
      <c r="AB7" s="399">
        <f t="shared" si="0"/>
        <v>0</v>
      </c>
      <c r="AC7" s="404" t="s">
        <v>116</v>
      </c>
      <c r="AD7" s="222" t="s">
        <v>122</v>
      </c>
      <c r="AE7" s="262" t="s">
        <v>2517</v>
      </c>
      <c r="AF7" s="222" t="s">
        <v>2548</v>
      </c>
    </row>
    <row r="8" spans="1:32" ht="47.25" customHeight="1" x14ac:dyDescent="0.2">
      <c r="A8" s="230">
        <v>5</v>
      </c>
      <c r="B8" s="283">
        <v>22100</v>
      </c>
      <c r="C8" s="284" t="s">
        <v>2263</v>
      </c>
      <c r="D8" s="230" t="s">
        <v>477</v>
      </c>
      <c r="E8" s="222" t="s">
        <v>2549</v>
      </c>
      <c r="F8" s="230" t="s">
        <v>2550</v>
      </c>
      <c r="G8" s="230" t="s">
        <v>844</v>
      </c>
      <c r="H8" s="401" t="s">
        <v>2551</v>
      </c>
      <c r="I8" s="263" t="s">
        <v>2552</v>
      </c>
      <c r="J8" s="222" t="s">
        <v>104</v>
      </c>
      <c r="K8" s="230">
        <v>10</v>
      </c>
      <c r="L8" s="222" t="s">
        <v>102</v>
      </c>
      <c r="M8" s="222" t="s">
        <v>2553</v>
      </c>
      <c r="N8" s="402">
        <v>233354</v>
      </c>
      <c r="O8" s="403" t="s">
        <v>304</v>
      </c>
      <c r="P8" s="260" t="s">
        <v>2554</v>
      </c>
      <c r="Q8" s="260" t="s">
        <v>2555</v>
      </c>
      <c r="R8" s="260" t="s">
        <v>2556</v>
      </c>
      <c r="S8" s="222" t="s">
        <v>2557</v>
      </c>
      <c r="T8" s="222" t="s">
        <v>2558</v>
      </c>
      <c r="U8" s="261" t="s">
        <v>153</v>
      </c>
      <c r="V8" s="228">
        <v>10</v>
      </c>
      <c r="W8" s="228" t="s">
        <v>153</v>
      </c>
      <c r="X8" s="228" t="s">
        <v>153</v>
      </c>
      <c r="Y8" s="261" t="s">
        <v>153</v>
      </c>
      <c r="Z8" s="261" t="s">
        <v>153</v>
      </c>
      <c r="AA8" s="399">
        <f t="shared" si="0"/>
        <v>0</v>
      </c>
      <c r="AB8" s="399">
        <f t="shared" si="0"/>
        <v>10</v>
      </c>
      <c r="AC8" s="404" t="s">
        <v>118</v>
      </c>
      <c r="AD8" s="222" t="s">
        <v>115</v>
      </c>
      <c r="AE8" s="262" t="s">
        <v>2559</v>
      </c>
      <c r="AF8" s="222" t="s">
        <v>142</v>
      </c>
    </row>
    <row r="9" spans="1:32" ht="47.25" customHeight="1" x14ac:dyDescent="0.2">
      <c r="A9" s="230">
        <v>6</v>
      </c>
      <c r="B9" s="283">
        <v>22100</v>
      </c>
      <c r="C9" s="284" t="s">
        <v>2560</v>
      </c>
      <c r="D9" s="230" t="s">
        <v>643</v>
      </c>
      <c r="E9" s="222" t="s">
        <v>2561</v>
      </c>
      <c r="F9" s="230" t="s">
        <v>2562</v>
      </c>
      <c r="G9" s="230" t="s">
        <v>2563</v>
      </c>
      <c r="H9" s="401" t="s">
        <v>2564</v>
      </c>
      <c r="I9" s="263" t="s">
        <v>338</v>
      </c>
      <c r="J9" s="222" t="s">
        <v>104</v>
      </c>
      <c r="K9" s="230">
        <v>10</v>
      </c>
      <c r="L9" s="222" t="s">
        <v>101</v>
      </c>
      <c r="M9" s="232" t="s">
        <v>2565</v>
      </c>
      <c r="N9" s="403" t="s">
        <v>2566</v>
      </c>
      <c r="O9" s="403" t="s">
        <v>242</v>
      </c>
      <c r="P9" s="260" t="s">
        <v>2567</v>
      </c>
      <c r="Q9" s="260" t="s">
        <v>678</v>
      </c>
      <c r="R9" s="260" t="s">
        <v>2568</v>
      </c>
      <c r="S9" s="222" t="s">
        <v>2569</v>
      </c>
      <c r="T9" s="222" t="s">
        <v>2570</v>
      </c>
      <c r="U9" s="261" t="s">
        <v>153</v>
      </c>
      <c r="V9" s="228" t="s">
        <v>153</v>
      </c>
      <c r="W9" s="228" t="s">
        <v>153</v>
      </c>
      <c r="X9" s="228" t="s">
        <v>153</v>
      </c>
      <c r="Y9" s="261" t="s">
        <v>153</v>
      </c>
      <c r="Z9" s="261">
        <v>1</v>
      </c>
      <c r="AA9" s="399">
        <f t="shared" si="0"/>
        <v>0</v>
      </c>
      <c r="AB9" s="399">
        <f t="shared" si="0"/>
        <v>1</v>
      </c>
      <c r="AC9" s="404" t="s">
        <v>457</v>
      </c>
      <c r="AD9" s="406" t="s">
        <v>122</v>
      </c>
      <c r="AE9" s="262" t="s">
        <v>2571</v>
      </c>
      <c r="AF9" s="222" t="s">
        <v>2572</v>
      </c>
    </row>
    <row r="10" spans="1:32" ht="47.25" customHeight="1" x14ac:dyDescent="0.2">
      <c r="A10" s="230">
        <v>7</v>
      </c>
      <c r="B10" s="407">
        <v>22100</v>
      </c>
      <c r="C10" s="408" t="s">
        <v>2573</v>
      </c>
      <c r="D10" s="222" t="s">
        <v>555</v>
      </c>
      <c r="E10" s="232" t="s">
        <v>2574</v>
      </c>
      <c r="F10" s="409" t="s">
        <v>2575</v>
      </c>
      <c r="G10" s="409" t="s">
        <v>2576</v>
      </c>
      <c r="H10" s="226" t="s">
        <v>2577</v>
      </c>
      <c r="I10" s="409" t="s">
        <v>2530</v>
      </c>
      <c r="J10" s="232" t="s">
        <v>105</v>
      </c>
      <c r="K10" s="409">
        <v>30</v>
      </c>
      <c r="L10" s="232" t="s">
        <v>96</v>
      </c>
      <c r="M10" s="410"/>
      <c r="N10" s="411" t="s">
        <v>2578</v>
      </c>
      <c r="O10" s="398"/>
      <c r="P10" s="412" t="s">
        <v>2579</v>
      </c>
      <c r="Q10" s="263" t="s">
        <v>2580</v>
      </c>
      <c r="R10" s="411" t="s">
        <v>2581</v>
      </c>
      <c r="S10" s="413"/>
      <c r="T10" s="413"/>
      <c r="U10" s="414" t="s">
        <v>153</v>
      </c>
      <c r="V10" s="414" t="s">
        <v>153</v>
      </c>
      <c r="W10" s="414" t="s">
        <v>153</v>
      </c>
      <c r="X10" s="414" t="s">
        <v>153</v>
      </c>
      <c r="Y10" s="414" t="s">
        <v>153</v>
      </c>
      <c r="Z10" s="414">
        <v>1</v>
      </c>
      <c r="AA10" s="399">
        <f t="shared" si="0"/>
        <v>0</v>
      </c>
      <c r="AB10" s="399">
        <f t="shared" si="0"/>
        <v>1</v>
      </c>
      <c r="AC10" s="415" t="s">
        <v>2582</v>
      </c>
      <c r="AD10" s="232" t="s">
        <v>122</v>
      </c>
      <c r="AE10" s="230" t="s">
        <v>2559</v>
      </c>
      <c r="AF10" s="232" t="s">
        <v>2583</v>
      </c>
    </row>
    <row r="11" spans="1:32" ht="47.25" customHeight="1" x14ac:dyDescent="0.2">
      <c r="A11" s="230">
        <v>8</v>
      </c>
      <c r="B11" s="283">
        <v>22100</v>
      </c>
      <c r="C11" s="284" t="s">
        <v>2022</v>
      </c>
      <c r="D11" s="230" t="s">
        <v>1018</v>
      </c>
      <c r="E11" s="222" t="s">
        <v>2584</v>
      </c>
      <c r="F11" s="230" t="s">
        <v>2138</v>
      </c>
      <c r="G11" s="230" t="s">
        <v>2139</v>
      </c>
      <c r="H11" s="226" t="s">
        <v>2585</v>
      </c>
      <c r="I11" s="395" t="s">
        <v>2586</v>
      </c>
      <c r="J11" s="232" t="s">
        <v>323</v>
      </c>
      <c r="K11" s="230">
        <v>30</v>
      </c>
      <c r="L11" s="232" t="s">
        <v>96</v>
      </c>
      <c r="M11" s="410"/>
      <c r="N11" s="397" t="s">
        <v>2587</v>
      </c>
      <c r="O11" s="398" t="s">
        <v>242</v>
      </c>
      <c r="P11" s="260" t="s">
        <v>2588</v>
      </c>
      <c r="Q11" s="411" t="s">
        <v>2589</v>
      </c>
      <c r="R11" s="411" t="s">
        <v>2590</v>
      </c>
      <c r="S11" s="232" t="s">
        <v>2591</v>
      </c>
      <c r="T11" s="232" t="s">
        <v>2592</v>
      </c>
      <c r="U11" s="372" t="s">
        <v>153</v>
      </c>
      <c r="V11" s="372" t="s">
        <v>153</v>
      </c>
      <c r="W11" s="372" t="s">
        <v>153</v>
      </c>
      <c r="X11" s="372">
        <v>5</v>
      </c>
      <c r="Y11" s="372" t="s">
        <v>153</v>
      </c>
      <c r="Z11" s="372" t="s">
        <v>153</v>
      </c>
      <c r="AA11" s="399">
        <f t="shared" si="0"/>
        <v>0</v>
      </c>
      <c r="AB11" s="399">
        <f t="shared" si="0"/>
        <v>5</v>
      </c>
      <c r="AC11" s="400" t="s">
        <v>118</v>
      </c>
      <c r="AD11" s="232" t="s">
        <v>115</v>
      </c>
      <c r="AE11" s="262" t="s">
        <v>2517</v>
      </c>
      <c r="AF11" s="232" t="s">
        <v>142</v>
      </c>
    </row>
    <row r="12" spans="1:32" ht="47.25" customHeight="1" x14ac:dyDescent="0.2">
      <c r="A12" s="230">
        <v>9</v>
      </c>
      <c r="B12" s="283">
        <v>22101</v>
      </c>
      <c r="C12" s="284" t="s">
        <v>2593</v>
      </c>
      <c r="D12" s="230" t="s">
        <v>400</v>
      </c>
      <c r="E12" s="222" t="s">
        <v>2594</v>
      </c>
      <c r="F12" s="230" t="s">
        <v>2595</v>
      </c>
      <c r="G12" s="230" t="s">
        <v>708</v>
      </c>
      <c r="H12" s="222" t="s">
        <v>2596</v>
      </c>
      <c r="I12" s="263" t="s">
        <v>549</v>
      </c>
      <c r="J12" s="222" t="s">
        <v>339</v>
      </c>
      <c r="K12" s="230">
        <v>10</v>
      </c>
      <c r="L12" s="222" t="s">
        <v>102</v>
      </c>
      <c r="M12" s="222" t="s">
        <v>2597</v>
      </c>
      <c r="N12" s="285" t="s">
        <v>2598</v>
      </c>
      <c r="O12" s="285" t="s">
        <v>242</v>
      </c>
      <c r="P12" s="260" t="s">
        <v>2599</v>
      </c>
      <c r="Q12" s="260" t="s">
        <v>2600</v>
      </c>
      <c r="R12" s="416" t="s">
        <v>2601</v>
      </c>
      <c r="S12" s="222" t="s">
        <v>2602</v>
      </c>
      <c r="T12" s="222" t="s">
        <v>2603</v>
      </c>
      <c r="U12" s="261" t="s">
        <v>153</v>
      </c>
      <c r="V12" s="261">
        <v>2</v>
      </c>
      <c r="W12" s="261" t="s">
        <v>153</v>
      </c>
      <c r="X12" s="261" t="s">
        <v>153</v>
      </c>
      <c r="Y12" s="261" t="s">
        <v>153</v>
      </c>
      <c r="Z12" s="261" t="s">
        <v>153</v>
      </c>
      <c r="AA12" s="399">
        <f t="shared" si="0"/>
        <v>0</v>
      </c>
      <c r="AB12" s="399">
        <f t="shared" si="0"/>
        <v>2</v>
      </c>
      <c r="AC12" s="404" t="s">
        <v>150</v>
      </c>
      <c r="AD12" s="222" t="s">
        <v>122</v>
      </c>
      <c r="AE12" s="263" t="s">
        <v>2571</v>
      </c>
      <c r="AF12" s="222" t="s">
        <v>2572</v>
      </c>
    </row>
    <row r="13" spans="1:32" ht="47.25" customHeight="1" x14ac:dyDescent="0.2">
      <c r="A13" s="230">
        <v>10</v>
      </c>
      <c r="B13" s="417">
        <v>22101</v>
      </c>
      <c r="C13" s="408" t="s">
        <v>2604</v>
      </c>
      <c r="D13" s="409" t="s">
        <v>2187</v>
      </c>
      <c r="E13" s="232" t="s">
        <v>2605</v>
      </c>
      <c r="F13" s="409" t="s">
        <v>2606</v>
      </c>
      <c r="G13" s="409" t="s">
        <v>2607</v>
      </c>
      <c r="H13" s="232" t="s">
        <v>2608</v>
      </c>
      <c r="I13" s="263" t="s">
        <v>277</v>
      </c>
      <c r="J13" s="232" t="s">
        <v>104</v>
      </c>
      <c r="K13" s="409">
        <v>10</v>
      </c>
      <c r="L13" s="232" t="s">
        <v>100</v>
      </c>
      <c r="M13" s="232" t="s">
        <v>2609</v>
      </c>
      <c r="N13" s="398" t="s">
        <v>2610</v>
      </c>
      <c r="O13" s="398" t="s">
        <v>242</v>
      </c>
      <c r="P13" s="416" t="s">
        <v>2611</v>
      </c>
      <c r="Q13" s="416" t="s">
        <v>2612</v>
      </c>
      <c r="R13" s="416" t="s">
        <v>2613</v>
      </c>
      <c r="S13" s="418" t="s">
        <v>2614</v>
      </c>
      <c r="T13" s="418" t="s">
        <v>2615</v>
      </c>
      <c r="U13" s="414" t="s">
        <v>153</v>
      </c>
      <c r="V13" s="414">
        <v>7</v>
      </c>
      <c r="W13" s="414" t="s">
        <v>153</v>
      </c>
      <c r="X13" s="414" t="s">
        <v>153</v>
      </c>
      <c r="Y13" s="414" t="s">
        <v>153</v>
      </c>
      <c r="Z13" s="414" t="s">
        <v>153</v>
      </c>
      <c r="AA13" s="399">
        <f t="shared" si="0"/>
        <v>0</v>
      </c>
      <c r="AB13" s="399">
        <f t="shared" si="0"/>
        <v>7</v>
      </c>
      <c r="AC13" s="415" t="s">
        <v>150</v>
      </c>
      <c r="AD13" s="232" t="s">
        <v>2616</v>
      </c>
      <c r="AE13" s="262" t="s">
        <v>2517</v>
      </c>
      <c r="AF13" s="232" t="s">
        <v>140</v>
      </c>
    </row>
    <row r="14" spans="1:32" ht="47.25" customHeight="1" x14ac:dyDescent="0.2">
      <c r="A14" s="230">
        <v>11</v>
      </c>
      <c r="B14" s="283">
        <v>22101</v>
      </c>
      <c r="C14" s="284" t="s">
        <v>2617</v>
      </c>
      <c r="D14" s="222" t="s">
        <v>1018</v>
      </c>
      <c r="E14" s="222" t="s">
        <v>2618</v>
      </c>
      <c r="F14" s="230" t="s">
        <v>2619</v>
      </c>
      <c r="G14" s="230" t="s">
        <v>2620</v>
      </c>
      <c r="H14" s="230" t="s">
        <v>2621</v>
      </c>
      <c r="I14" s="222" t="s">
        <v>338</v>
      </c>
      <c r="J14" s="222" t="s">
        <v>104</v>
      </c>
      <c r="K14" s="230">
        <v>10</v>
      </c>
      <c r="L14" s="222" t="s">
        <v>100</v>
      </c>
      <c r="M14" s="222" t="s">
        <v>2622</v>
      </c>
      <c r="N14" s="285" t="s">
        <v>2623</v>
      </c>
      <c r="O14" s="285" t="s">
        <v>242</v>
      </c>
      <c r="P14" s="260" t="s">
        <v>2624</v>
      </c>
      <c r="Q14" s="260" t="s">
        <v>2625</v>
      </c>
      <c r="R14" s="260" t="s">
        <v>2626</v>
      </c>
      <c r="S14" s="222" t="s">
        <v>2627</v>
      </c>
      <c r="T14" s="222" t="s">
        <v>2628</v>
      </c>
      <c r="U14" s="261">
        <v>1</v>
      </c>
      <c r="V14" s="261">
        <v>3</v>
      </c>
      <c r="W14" s="261">
        <v>0</v>
      </c>
      <c r="X14" s="261">
        <v>0</v>
      </c>
      <c r="Y14" s="261">
        <v>0</v>
      </c>
      <c r="Z14" s="261">
        <v>0</v>
      </c>
      <c r="AA14" s="399">
        <f t="shared" si="0"/>
        <v>1</v>
      </c>
      <c r="AB14" s="399">
        <f t="shared" si="0"/>
        <v>3</v>
      </c>
      <c r="AC14" s="404" t="s">
        <v>118</v>
      </c>
      <c r="AD14" s="222" t="s">
        <v>115</v>
      </c>
      <c r="AE14" s="262" t="s">
        <v>2517</v>
      </c>
      <c r="AF14" s="222" t="s">
        <v>142</v>
      </c>
    </row>
    <row r="15" spans="1:32" ht="47.25" customHeight="1" x14ac:dyDescent="0.2">
      <c r="A15" s="230">
        <v>12</v>
      </c>
      <c r="B15" s="283">
        <v>22101</v>
      </c>
      <c r="C15" s="284" t="s">
        <v>2629</v>
      </c>
      <c r="D15" s="230" t="s">
        <v>874</v>
      </c>
      <c r="E15" s="222" t="s">
        <v>2630</v>
      </c>
      <c r="F15" s="230" t="s">
        <v>2631</v>
      </c>
      <c r="G15" s="230" t="s">
        <v>2631</v>
      </c>
      <c r="H15" s="230" t="s">
        <v>2632</v>
      </c>
      <c r="I15" s="222" t="s">
        <v>393</v>
      </c>
      <c r="J15" s="222" t="s">
        <v>104</v>
      </c>
      <c r="K15" s="230">
        <v>10</v>
      </c>
      <c r="L15" s="222" t="s">
        <v>101</v>
      </c>
      <c r="M15" s="222" t="s">
        <v>2633</v>
      </c>
      <c r="N15" s="285" t="s">
        <v>2634</v>
      </c>
      <c r="O15" s="285" t="s">
        <v>242</v>
      </c>
      <c r="P15" s="260" t="s">
        <v>2635</v>
      </c>
      <c r="Q15" s="260" t="s">
        <v>2636</v>
      </c>
      <c r="R15" s="260" t="s">
        <v>2637</v>
      </c>
      <c r="S15" s="222" t="s">
        <v>2638</v>
      </c>
      <c r="T15" s="222" t="s">
        <v>2639</v>
      </c>
      <c r="U15" s="261" t="s">
        <v>153</v>
      </c>
      <c r="V15" s="261">
        <v>25</v>
      </c>
      <c r="W15" s="261" t="s">
        <v>153</v>
      </c>
      <c r="X15" s="261" t="s">
        <v>153</v>
      </c>
      <c r="Y15" s="261" t="s">
        <v>153</v>
      </c>
      <c r="Z15" s="261" t="s">
        <v>153</v>
      </c>
      <c r="AA15" s="399">
        <f t="shared" si="0"/>
        <v>0</v>
      </c>
      <c r="AB15" s="399">
        <f t="shared" si="0"/>
        <v>25</v>
      </c>
      <c r="AC15" s="404" t="s">
        <v>118</v>
      </c>
      <c r="AD15" s="222" t="s">
        <v>115</v>
      </c>
      <c r="AE15" s="262" t="s">
        <v>2571</v>
      </c>
      <c r="AF15" s="222" t="s">
        <v>2572</v>
      </c>
    </row>
    <row r="16" spans="1:32" ht="47.25" customHeight="1" x14ac:dyDescent="0.2">
      <c r="A16" s="230">
        <v>13</v>
      </c>
      <c r="B16" s="283">
        <v>22103</v>
      </c>
      <c r="C16" s="284" t="s">
        <v>2640</v>
      </c>
      <c r="D16" s="222" t="s">
        <v>894</v>
      </c>
      <c r="E16" s="222" t="s">
        <v>2641</v>
      </c>
      <c r="F16" s="230" t="s">
        <v>2642</v>
      </c>
      <c r="G16" s="230" t="s">
        <v>2643</v>
      </c>
      <c r="H16" s="230" t="s">
        <v>2644</v>
      </c>
      <c r="I16" s="222" t="s">
        <v>2645</v>
      </c>
      <c r="J16" s="222" t="s">
        <v>104</v>
      </c>
      <c r="K16" s="230">
        <v>10</v>
      </c>
      <c r="L16" s="222" t="s">
        <v>100</v>
      </c>
      <c r="M16" s="222" t="s">
        <v>2646</v>
      </c>
      <c r="N16" s="285" t="s">
        <v>2647</v>
      </c>
      <c r="O16" s="285" t="s">
        <v>242</v>
      </c>
      <c r="P16" s="260" t="s">
        <v>2648</v>
      </c>
      <c r="Q16" s="260" t="s">
        <v>2649</v>
      </c>
      <c r="R16" s="260" t="s">
        <v>2650</v>
      </c>
      <c r="S16" s="222" t="s">
        <v>2651</v>
      </c>
      <c r="T16" s="222" t="s">
        <v>2652</v>
      </c>
      <c r="U16" s="261">
        <v>0</v>
      </c>
      <c r="V16" s="261">
        <v>0</v>
      </c>
      <c r="W16" s="261" t="s">
        <v>153</v>
      </c>
      <c r="X16" s="261" t="s">
        <v>153</v>
      </c>
      <c r="Y16" s="261">
        <v>1</v>
      </c>
      <c r="Z16" s="261">
        <v>1</v>
      </c>
      <c r="AA16" s="399">
        <f t="shared" si="0"/>
        <v>1</v>
      </c>
      <c r="AB16" s="399">
        <f t="shared" si="0"/>
        <v>1</v>
      </c>
      <c r="AC16" s="404" t="s">
        <v>368</v>
      </c>
      <c r="AD16" s="222" t="s">
        <v>122</v>
      </c>
      <c r="AE16" s="262" t="s">
        <v>2517</v>
      </c>
      <c r="AF16" s="222" t="s">
        <v>140</v>
      </c>
    </row>
    <row r="17" spans="1:32" ht="47.25" customHeight="1" x14ac:dyDescent="0.2">
      <c r="A17" s="230">
        <v>14</v>
      </c>
      <c r="B17" s="407">
        <v>22104</v>
      </c>
      <c r="C17" s="419" t="s">
        <v>2653</v>
      </c>
      <c r="D17" s="395" t="s">
        <v>2654</v>
      </c>
      <c r="E17" s="371" t="s">
        <v>2655</v>
      </c>
      <c r="F17" s="395" t="s">
        <v>2656</v>
      </c>
      <c r="G17" s="395" t="s">
        <v>2657</v>
      </c>
      <c r="H17" s="371" t="s">
        <v>2658</v>
      </c>
      <c r="I17" s="263" t="s">
        <v>564</v>
      </c>
      <c r="J17" s="232" t="s">
        <v>339</v>
      </c>
      <c r="K17" s="395">
        <v>10</v>
      </c>
      <c r="L17" s="232" t="s">
        <v>101</v>
      </c>
      <c r="M17" s="371" t="s">
        <v>2659</v>
      </c>
      <c r="N17" s="411" t="s">
        <v>2660</v>
      </c>
      <c r="O17" s="398" t="s">
        <v>242</v>
      </c>
      <c r="P17" s="370" t="s">
        <v>2661</v>
      </c>
      <c r="Q17" s="370" t="s">
        <v>2662</v>
      </c>
      <c r="R17" s="370" t="s">
        <v>2663</v>
      </c>
      <c r="S17" s="232" t="s">
        <v>2664</v>
      </c>
      <c r="T17" s="232" t="s">
        <v>2665</v>
      </c>
      <c r="U17" s="372" t="s">
        <v>153</v>
      </c>
      <c r="V17" s="372">
        <v>7</v>
      </c>
      <c r="W17" s="372" t="s">
        <v>153</v>
      </c>
      <c r="X17" s="372" t="s">
        <v>153</v>
      </c>
      <c r="Y17" s="372" t="s">
        <v>153</v>
      </c>
      <c r="Z17" s="372">
        <v>2</v>
      </c>
      <c r="AA17" s="399">
        <f t="shared" si="0"/>
        <v>0</v>
      </c>
      <c r="AB17" s="399">
        <f t="shared" si="0"/>
        <v>9</v>
      </c>
      <c r="AC17" s="400" t="s">
        <v>368</v>
      </c>
      <c r="AD17" s="371" t="s">
        <v>122</v>
      </c>
      <c r="AE17" s="262" t="s">
        <v>2517</v>
      </c>
      <c r="AF17" s="371" t="s">
        <v>141</v>
      </c>
    </row>
    <row r="18" spans="1:32" ht="47.25" customHeight="1" x14ac:dyDescent="0.2">
      <c r="A18" s="230">
        <v>15</v>
      </c>
      <c r="B18" s="283">
        <v>22104</v>
      </c>
      <c r="C18" s="408" t="s">
        <v>2666</v>
      </c>
      <c r="D18" s="409" t="s">
        <v>699</v>
      </c>
      <c r="E18" s="232" t="s">
        <v>2667</v>
      </c>
      <c r="F18" s="409" t="s">
        <v>2668</v>
      </c>
      <c r="G18" s="409" t="s">
        <v>2669</v>
      </c>
      <c r="H18" s="420" t="s">
        <v>2670</v>
      </c>
      <c r="I18" s="395" t="s">
        <v>2671</v>
      </c>
      <c r="J18" s="232" t="s">
        <v>105</v>
      </c>
      <c r="K18" s="409">
        <v>30</v>
      </c>
      <c r="L18" s="232" t="s">
        <v>96</v>
      </c>
      <c r="M18" s="410"/>
      <c r="N18" s="397" t="s">
        <v>2672</v>
      </c>
      <c r="O18" s="398" t="s">
        <v>242</v>
      </c>
      <c r="P18" s="421" t="s">
        <v>2673</v>
      </c>
      <c r="Q18" s="411" t="s">
        <v>2674</v>
      </c>
      <c r="R18" s="411" t="s">
        <v>2675</v>
      </c>
      <c r="S18" s="232" t="s">
        <v>2676</v>
      </c>
      <c r="T18" s="371" t="s">
        <v>2677</v>
      </c>
      <c r="U18" s="372" t="s">
        <v>153</v>
      </c>
      <c r="V18" s="372" t="s">
        <v>153</v>
      </c>
      <c r="W18" s="372" t="s">
        <v>153</v>
      </c>
      <c r="X18" s="372" t="s">
        <v>153</v>
      </c>
      <c r="Y18" s="372" t="s">
        <v>153</v>
      </c>
      <c r="Z18" s="372" t="s">
        <v>153</v>
      </c>
      <c r="AA18" s="399">
        <f t="shared" si="0"/>
        <v>0</v>
      </c>
      <c r="AB18" s="399">
        <f t="shared" si="0"/>
        <v>0</v>
      </c>
      <c r="AC18" s="400" t="s">
        <v>150</v>
      </c>
      <c r="AD18" s="232" t="s">
        <v>122</v>
      </c>
      <c r="AE18" s="262" t="s">
        <v>2517</v>
      </c>
      <c r="AF18" s="232" t="s">
        <v>143</v>
      </c>
    </row>
    <row r="19" spans="1:32" ht="47.25" customHeight="1" x14ac:dyDescent="0.2">
      <c r="A19" s="230">
        <v>16</v>
      </c>
      <c r="B19" s="283">
        <v>22104</v>
      </c>
      <c r="C19" s="284" t="s">
        <v>2678</v>
      </c>
      <c r="D19" s="230" t="s">
        <v>555</v>
      </c>
      <c r="E19" s="222" t="s">
        <v>2679</v>
      </c>
      <c r="F19" s="230" t="s">
        <v>2680</v>
      </c>
      <c r="G19" s="230" t="s">
        <v>809</v>
      </c>
      <c r="H19" s="287" t="s">
        <v>2681</v>
      </c>
      <c r="I19" s="395" t="s">
        <v>2510</v>
      </c>
      <c r="J19" s="232" t="s">
        <v>104</v>
      </c>
      <c r="K19" s="230">
        <v>30</v>
      </c>
      <c r="L19" s="232" t="s">
        <v>96</v>
      </c>
      <c r="M19" s="410"/>
      <c r="N19" s="397"/>
      <c r="O19" s="398"/>
      <c r="P19" s="260" t="s">
        <v>2682</v>
      </c>
      <c r="Q19" s="411" t="s">
        <v>2683</v>
      </c>
      <c r="R19" s="411" t="s">
        <v>2684</v>
      </c>
      <c r="S19" s="232" t="s">
        <v>2685</v>
      </c>
      <c r="T19" s="418" t="s">
        <v>2686</v>
      </c>
      <c r="U19" s="372" t="s">
        <v>153</v>
      </c>
      <c r="V19" s="372">
        <v>4</v>
      </c>
      <c r="W19" s="372" t="s">
        <v>153</v>
      </c>
      <c r="X19" s="372" t="s">
        <v>153</v>
      </c>
      <c r="Y19" s="372" t="s">
        <v>153</v>
      </c>
      <c r="Z19" s="372" t="s">
        <v>153</v>
      </c>
      <c r="AA19" s="399">
        <f t="shared" si="0"/>
        <v>0</v>
      </c>
      <c r="AB19" s="399">
        <f t="shared" si="0"/>
        <v>4</v>
      </c>
      <c r="AC19" s="400" t="s">
        <v>118</v>
      </c>
      <c r="AD19" s="232" t="s">
        <v>115</v>
      </c>
      <c r="AE19" s="262" t="s">
        <v>2517</v>
      </c>
      <c r="AF19" s="232" t="s">
        <v>2687</v>
      </c>
    </row>
    <row r="20" spans="1:32" ht="47.25" customHeight="1" x14ac:dyDescent="0.2">
      <c r="A20" s="230">
        <v>17</v>
      </c>
      <c r="B20" s="283">
        <v>22105</v>
      </c>
      <c r="C20" s="408" t="s">
        <v>2688</v>
      </c>
      <c r="D20" s="409" t="s">
        <v>1346</v>
      </c>
      <c r="E20" s="232" t="s">
        <v>2689</v>
      </c>
      <c r="F20" s="409" t="s">
        <v>1692</v>
      </c>
      <c r="G20" s="409" t="s">
        <v>1693</v>
      </c>
      <c r="H20" s="420" t="s">
        <v>2690</v>
      </c>
      <c r="I20" s="395" t="s">
        <v>2530</v>
      </c>
      <c r="J20" s="232" t="s">
        <v>323</v>
      </c>
      <c r="K20" s="409">
        <v>30</v>
      </c>
      <c r="L20" s="232" t="s">
        <v>96</v>
      </c>
      <c r="M20" s="410"/>
      <c r="N20" s="397" t="s">
        <v>2691</v>
      </c>
      <c r="O20" s="398" t="s">
        <v>242</v>
      </c>
      <c r="P20" s="422" t="s">
        <v>2692</v>
      </c>
      <c r="Q20" s="411" t="s">
        <v>2693</v>
      </c>
      <c r="R20" s="411" t="s">
        <v>2694</v>
      </c>
      <c r="S20" s="371" t="s">
        <v>2695</v>
      </c>
      <c r="T20" s="371" t="s">
        <v>2696</v>
      </c>
      <c r="U20" s="372" t="s">
        <v>153</v>
      </c>
      <c r="V20" s="372" t="s">
        <v>153</v>
      </c>
      <c r="W20" s="372" t="s">
        <v>153</v>
      </c>
      <c r="X20" s="372">
        <v>3</v>
      </c>
      <c r="Y20" s="372" t="s">
        <v>153</v>
      </c>
      <c r="Z20" s="372">
        <v>1</v>
      </c>
      <c r="AA20" s="399">
        <f t="shared" si="0"/>
        <v>0</v>
      </c>
      <c r="AB20" s="399">
        <f t="shared" si="0"/>
        <v>4</v>
      </c>
      <c r="AC20" s="400" t="s">
        <v>368</v>
      </c>
      <c r="AD20" s="232" t="s">
        <v>122</v>
      </c>
      <c r="AE20" s="262" t="s">
        <v>2517</v>
      </c>
      <c r="AF20" s="232" t="s">
        <v>84</v>
      </c>
    </row>
    <row r="21" spans="1:32" ht="47.25" customHeight="1" x14ac:dyDescent="0.2">
      <c r="A21" s="230">
        <v>18</v>
      </c>
      <c r="B21" s="294">
        <v>22106</v>
      </c>
      <c r="C21" s="295" t="s">
        <v>2697</v>
      </c>
      <c r="D21" s="262" t="s">
        <v>229</v>
      </c>
      <c r="E21" s="263" t="s">
        <v>2698</v>
      </c>
      <c r="F21" s="262" t="s">
        <v>347</v>
      </c>
      <c r="G21" s="262" t="s">
        <v>348</v>
      </c>
      <c r="H21" s="263" t="s">
        <v>2699</v>
      </c>
      <c r="I21" s="263" t="s">
        <v>338</v>
      </c>
      <c r="J21" s="232" t="s">
        <v>104</v>
      </c>
      <c r="K21" s="262">
        <v>10</v>
      </c>
      <c r="L21" s="232" t="s">
        <v>100</v>
      </c>
      <c r="M21" s="232" t="s">
        <v>2700</v>
      </c>
      <c r="N21" s="411" t="s">
        <v>2701</v>
      </c>
      <c r="O21" s="398" t="s">
        <v>242</v>
      </c>
      <c r="P21" s="416" t="s">
        <v>2702</v>
      </c>
      <c r="Q21" s="416" t="s">
        <v>2625</v>
      </c>
      <c r="R21" s="416" t="s">
        <v>2703</v>
      </c>
      <c r="S21" s="232" t="s">
        <v>2704</v>
      </c>
      <c r="T21" s="232" t="s">
        <v>2705</v>
      </c>
      <c r="U21" s="414" t="s">
        <v>153</v>
      </c>
      <c r="V21" s="414">
        <v>8</v>
      </c>
      <c r="W21" s="414" t="s">
        <v>153</v>
      </c>
      <c r="X21" s="414" t="s">
        <v>153</v>
      </c>
      <c r="Y21" s="414" t="s">
        <v>153</v>
      </c>
      <c r="Z21" s="414" t="s">
        <v>153</v>
      </c>
      <c r="AA21" s="399">
        <f t="shared" si="0"/>
        <v>0</v>
      </c>
      <c r="AB21" s="399">
        <f t="shared" si="0"/>
        <v>8</v>
      </c>
      <c r="AC21" s="415" t="s">
        <v>118</v>
      </c>
      <c r="AD21" s="232" t="s">
        <v>115</v>
      </c>
      <c r="AE21" s="263" t="s">
        <v>2571</v>
      </c>
      <c r="AF21" s="232" t="s">
        <v>2572</v>
      </c>
    </row>
    <row r="22" spans="1:32" ht="47.25" customHeight="1" x14ac:dyDescent="0.5">
      <c r="A22" s="230">
        <v>19</v>
      </c>
      <c r="B22" s="294">
        <v>22106</v>
      </c>
      <c r="C22" s="419" t="s">
        <v>2706</v>
      </c>
      <c r="D22" s="371" t="s">
        <v>2707</v>
      </c>
      <c r="E22" s="371" t="s">
        <v>2708</v>
      </c>
      <c r="F22" s="395" t="s">
        <v>2709</v>
      </c>
      <c r="G22" s="395" t="s">
        <v>2709</v>
      </c>
      <c r="H22" s="371" t="s">
        <v>2710</v>
      </c>
      <c r="I22" s="263" t="s">
        <v>2645</v>
      </c>
      <c r="J22" s="232" t="s">
        <v>104</v>
      </c>
      <c r="K22" s="395">
        <v>10</v>
      </c>
      <c r="L22" s="232" t="s">
        <v>100</v>
      </c>
      <c r="M22" s="371" t="s">
        <v>2711</v>
      </c>
      <c r="N22" s="405" t="s">
        <v>2712</v>
      </c>
      <c r="O22" s="405" t="s">
        <v>242</v>
      </c>
      <c r="P22" s="423" t="s">
        <v>2713</v>
      </c>
      <c r="Q22" s="424" t="s">
        <v>2625</v>
      </c>
      <c r="R22" s="424" t="s">
        <v>2714</v>
      </c>
      <c r="S22" s="232" t="s">
        <v>2715</v>
      </c>
      <c r="T22" s="232" t="s">
        <v>2716</v>
      </c>
      <c r="U22" s="372" t="s">
        <v>153</v>
      </c>
      <c r="V22" s="372" t="s">
        <v>153</v>
      </c>
      <c r="W22" s="372" t="s">
        <v>153</v>
      </c>
      <c r="X22" s="372" t="s">
        <v>153</v>
      </c>
      <c r="Y22" s="372" t="s">
        <v>153</v>
      </c>
      <c r="Z22" s="372">
        <v>1</v>
      </c>
      <c r="AA22" s="399">
        <f t="shared" si="0"/>
        <v>0</v>
      </c>
      <c r="AB22" s="399">
        <f t="shared" si="0"/>
        <v>1</v>
      </c>
      <c r="AC22" s="400" t="s">
        <v>537</v>
      </c>
      <c r="AD22" s="371" t="s">
        <v>115</v>
      </c>
      <c r="AE22" s="262" t="s">
        <v>2571</v>
      </c>
      <c r="AF22" s="371" t="s">
        <v>2572</v>
      </c>
    </row>
    <row r="23" spans="1:32" ht="47.25" customHeight="1" x14ac:dyDescent="0.2">
      <c r="A23" s="230">
        <v>20</v>
      </c>
      <c r="B23" s="283">
        <v>22107</v>
      </c>
      <c r="C23" s="408" t="s">
        <v>2717</v>
      </c>
      <c r="D23" s="409" t="s">
        <v>630</v>
      </c>
      <c r="E23" s="232" t="s">
        <v>2718</v>
      </c>
      <c r="F23" s="409" t="s">
        <v>1476</v>
      </c>
      <c r="G23" s="409" t="s">
        <v>1475</v>
      </c>
      <c r="H23" s="420" t="s">
        <v>2719</v>
      </c>
      <c r="I23" s="371" t="s">
        <v>338</v>
      </c>
      <c r="J23" s="232" t="s">
        <v>104</v>
      </c>
      <c r="K23" s="409">
        <v>30</v>
      </c>
      <c r="L23" s="232" t="s">
        <v>96</v>
      </c>
      <c r="M23" s="410"/>
      <c r="N23" s="397" t="s">
        <v>2720</v>
      </c>
      <c r="O23" s="398" t="s">
        <v>242</v>
      </c>
      <c r="P23" s="425" t="s">
        <v>2721</v>
      </c>
      <c r="Q23" s="411" t="s">
        <v>2722</v>
      </c>
      <c r="R23" s="411" t="s">
        <v>2723</v>
      </c>
      <c r="S23" s="232" t="s">
        <v>2724</v>
      </c>
      <c r="T23" s="371" t="s">
        <v>2725</v>
      </c>
      <c r="U23" s="372">
        <v>1</v>
      </c>
      <c r="V23" s="372">
        <v>24</v>
      </c>
      <c r="W23" s="372" t="s">
        <v>153</v>
      </c>
      <c r="X23" s="372" t="s">
        <v>153</v>
      </c>
      <c r="Y23" s="372" t="s">
        <v>153</v>
      </c>
      <c r="Z23" s="372" t="s">
        <v>153</v>
      </c>
      <c r="AA23" s="399">
        <f t="shared" si="0"/>
        <v>1</v>
      </c>
      <c r="AB23" s="399">
        <f t="shared" si="0"/>
        <v>24</v>
      </c>
      <c r="AC23" s="400" t="s">
        <v>368</v>
      </c>
      <c r="AD23" s="232" t="s">
        <v>115</v>
      </c>
      <c r="AE23" s="262" t="s">
        <v>2559</v>
      </c>
      <c r="AF23" s="232" t="s">
        <v>2583</v>
      </c>
    </row>
    <row r="24" spans="1:32" ht="47.25" customHeight="1" x14ac:dyDescent="0.2">
      <c r="A24" s="230">
        <v>21</v>
      </c>
      <c r="B24" s="294">
        <v>22108</v>
      </c>
      <c r="C24" s="295" t="s">
        <v>2726</v>
      </c>
      <c r="D24" s="262" t="s">
        <v>2707</v>
      </c>
      <c r="E24" s="263" t="s">
        <v>2727</v>
      </c>
      <c r="F24" s="262" t="s">
        <v>2728</v>
      </c>
      <c r="G24" s="262" t="s">
        <v>1789</v>
      </c>
      <c r="H24" s="263" t="s">
        <v>2729</v>
      </c>
      <c r="I24" s="263" t="s">
        <v>338</v>
      </c>
      <c r="J24" s="232" t="s">
        <v>104</v>
      </c>
      <c r="K24" s="262">
        <v>10</v>
      </c>
      <c r="L24" s="232" t="s">
        <v>100</v>
      </c>
      <c r="M24" s="232" t="s">
        <v>2730</v>
      </c>
      <c r="N24" s="398" t="s">
        <v>2731</v>
      </c>
      <c r="O24" s="398" t="s">
        <v>242</v>
      </c>
      <c r="P24" s="412" t="s">
        <v>2732</v>
      </c>
      <c r="Q24" s="412" t="s">
        <v>243</v>
      </c>
      <c r="R24" s="412" t="s">
        <v>2733</v>
      </c>
      <c r="S24" s="263" t="s">
        <v>2734</v>
      </c>
      <c r="T24" s="263" t="s">
        <v>2735</v>
      </c>
      <c r="U24" s="414" t="s">
        <v>153</v>
      </c>
      <c r="V24" s="414">
        <v>1</v>
      </c>
      <c r="W24" s="414" t="s">
        <v>153</v>
      </c>
      <c r="X24" s="414" t="s">
        <v>153</v>
      </c>
      <c r="Y24" s="414" t="s">
        <v>153</v>
      </c>
      <c r="Z24" s="414" t="s">
        <v>153</v>
      </c>
      <c r="AA24" s="399">
        <f t="shared" si="0"/>
        <v>0</v>
      </c>
      <c r="AB24" s="399">
        <f t="shared" si="0"/>
        <v>1</v>
      </c>
      <c r="AC24" s="426" t="s">
        <v>118</v>
      </c>
      <c r="AD24" s="263" t="s">
        <v>115</v>
      </c>
      <c r="AE24" s="262" t="s">
        <v>2559</v>
      </c>
      <c r="AF24" s="232" t="s">
        <v>2736</v>
      </c>
    </row>
    <row r="25" spans="1:32" ht="47.25" customHeight="1" x14ac:dyDescent="0.2">
      <c r="A25" s="230">
        <v>22</v>
      </c>
      <c r="B25" s="283">
        <v>22108</v>
      </c>
      <c r="C25" s="408" t="s">
        <v>2144</v>
      </c>
      <c r="D25" s="409" t="s">
        <v>2707</v>
      </c>
      <c r="E25" s="232" t="s">
        <v>2737</v>
      </c>
      <c r="F25" s="409" t="s">
        <v>2738</v>
      </c>
      <c r="G25" s="409" t="s">
        <v>1789</v>
      </c>
      <c r="H25" s="420" t="s">
        <v>2739</v>
      </c>
      <c r="I25" s="371" t="s">
        <v>2671</v>
      </c>
      <c r="J25" s="232" t="s">
        <v>105</v>
      </c>
      <c r="K25" s="409">
        <v>30</v>
      </c>
      <c r="L25" s="232" t="s">
        <v>96</v>
      </c>
      <c r="M25" s="410"/>
      <c r="N25" s="397" t="s">
        <v>2740</v>
      </c>
      <c r="O25" s="398" t="s">
        <v>242</v>
      </c>
      <c r="P25" s="416" t="s">
        <v>2741</v>
      </c>
      <c r="Q25" s="411" t="s">
        <v>2742</v>
      </c>
      <c r="R25" s="411" t="s">
        <v>2743</v>
      </c>
      <c r="S25" s="422" t="s">
        <v>2744</v>
      </c>
      <c r="T25" s="371" t="s">
        <v>2745</v>
      </c>
      <c r="U25" s="427" t="s">
        <v>153</v>
      </c>
      <c r="V25" s="427">
        <v>4</v>
      </c>
      <c r="W25" s="427" t="s">
        <v>153</v>
      </c>
      <c r="X25" s="427" t="s">
        <v>153</v>
      </c>
      <c r="Y25" s="414" t="s">
        <v>153</v>
      </c>
      <c r="Z25" s="414" t="s">
        <v>153</v>
      </c>
      <c r="AA25" s="399">
        <f t="shared" si="0"/>
        <v>0</v>
      </c>
      <c r="AB25" s="399">
        <f t="shared" si="0"/>
        <v>4</v>
      </c>
      <c r="AC25" s="400" t="s">
        <v>118</v>
      </c>
      <c r="AD25" s="232" t="s">
        <v>115</v>
      </c>
      <c r="AE25" s="262" t="s">
        <v>2517</v>
      </c>
      <c r="AF25" s="232" t="s">
        <v>142</v>
      </c>
    </row>
    <row r="26" spans="1:32" ht="47.25" customHeight="1" x14ac:dyDescent="0.2">
      <c r="A26" s="230">
        <v>23</v>
      </c>
      <c r="B26" s="283">
        <v>22109</v>
      </c>
      <c r="C26" s="408" t="s">
        <v>1889</v>
      </c>
      <c r="D26" s="409" t="s">
        <v>654</v>
      </c>
      <c r="E26" s="232" t="s">
        <v>2746</v>
      </c>
      <c r="F26" s="409" t="s">
        <v>653</v>
      </c>
      <c r="G26" s="409" t="s">
        <v>228</v>
      </c>
      <c r="H26" s="420" t="s">
        <v>2747</v>
      </c>
      <c r="I26" s="395" t="s">
        <v>2510</v>
      </c>
      <c r="J26" s="232" t="s">
        <v>104</v>
      </c>
      <c r="K26" s="409">
        <v>30</v>
      </c>
      <c r="L26" s="232" t="s">
        <v>96</v>
      </c>
      <c r="M26" s="410"/>
      <c r="N26" s="411" t="s">
        <v>2748</v>
      </c>
      <c r="O26" s="398" t="s">
        <v>242</v>
      </c>
      <c r="P26" s="416" t="s">
        <v>2749</v>
      </c>
      <c r="Q26" s="411" t="s">
        <v>2750</v>
      </c>
      <c r="R26" s="411" t="s">
        <v>2751</v>
      </c>
      <c r="S26" s="422" t="s">
        <v>2752</v>
      </c>
      <c r="T26" s="371" t="s">
        <v>2753</v>
      </c>
      <c r="U26" s="427" t="s">
        <v>153</v>
      </c>
      <c r="V26" s="427" t="s">
        <v>153</v>
      </c>
      <c r="W26" s="427" t="s">
        <v>153</v>
      </c>
      <c r="X26" s="427" t="s">
        <v>153</v>
      </c>
      <c r="Y26" s="427" t="s">
        <v>153</v>
      </c>
      <c r="Z26" s="427">
        <v>1</v>
      </c>
      <c r="AA26" s="399">
        <f t="shared" si="0"/>
        <v>0</v>
      </c>
      <c r="AB26" s="399">
        <f t="shared" si="0"/>
        <v>1</v>
      </c>
      <c r="AC26" s="400" t="s">
        <v>116</v>
      </c>
      <c r="AD26" s="232" t="s">
        <v>115</v>
      </c>
      <c r="AE26" s="262" t="s">
        <v>2517</v>
      </c>
      <c r="AF26" s="232" t="s">
        <v>140</v>
      </c>
    </row>
    <row r="27" spans="1:32" ht="47.25" customHeight="1" x14ac:dyDescent="0.2">
      <c r="A27" s="1116">
        <v>24</v>
      </c>
      <c r="B27" s="1118">
        <v>22110</v>
      </c>
      <c r="C27" s="1120" t="s">
        <v>2754</v>
      </c>
      <c r="D27" s="1124" t="s">
        <v>229</v>
      </c>
      <c r="E27" s="1122" t="s">
        <v>2755</v>
      </c>
      <c r="F27" s="1124" t="s">
        <v>418</v>
      </c>
      <c r="G27" s="1124" t="s">
        <v>418</v>
      </c>
      <c r="H27" s="428" t="s">
        <v>2756</v>
      </c>
      <c r="I27" s="428" t="s">
        <v>2757</v>
      </c>
      <c r="J27" s="429" t="s">
        <v>104</v>
      </c>
      <c r="K27" s="430">
        <v>10</v>
      </c>
      <c r="L27" s="429" t="s">
        <v>100</v>
      </c>
      <c r="M27" s="431" t="s">
        <v>2758</v>
      </c>
      <c r="N27" s="432" t="s">
        <v>2759</v>
      </c>
      <c r="O27" s="433" t="s">
        <v>242</v>
      </c>
      <c r="P27" s="434" t="s">
        <v>2760</v>
      </c>
      <c r="Q27" s="435" t="s">
        <v>243</v>
      </c>
      <c r="R27" s="435" t="s">
        <v>2761</v>
      </c>
      <c r="S27" s="428" t="s">
        <v>2762</v>
      </c>
      <c r="T27" s="431" t="s">
        <v>2763</v>
      </c>
      <c r="U27" s="436" t="s">
        <v>153</v>
      </c>
      <c r="V27" s="436" t="s">
        <v>153</v>
      </c>
      <c r="W27" s="436" t="s">
        <v>153</v>
      </c>
      <c r="X27" s="436" t="s">
        <v>153</v>
      </c>
      <c r="Y27" s="436" t="s">
        <v>153</v>
      </c>
      <c r="Z27" s="436">
        <v>8</v>
      </c>
      <c r="AA27" s="437">
        <f t="shared" si="0"/>
        <v>0</v>
      </c>
      <c r="AB27" s="437">
        <f t="shared" si="0"/>
        <v>8</v>
      </c>
      <c r="AC27" s="438" t="s">
        <v>115</v>
      </c>
      <c r="AD27" s="428" t="s">
        <v>115</v>
      </c>
      <c r="AE27" s="430" t="s">
        <v>2517</v>
      </c>
      <c r="AF27" s="428" t="s">
        <v>141</v>
      </c>
    </row>
    <row r="28" spans="1:32" ht="47.25" customHeight="1" x14ac:dyDescent="0.2">
      <c r="A28" s="1117"/>
      <c r="B28" s="1119"/>
      <c r="C28" s="1121"/>
      <c r="D28" s="1125"/>
      <c r="E28" s="1123"/>
      <c r="F28" s="1125"/>
      <c r="G28" s="1125"/>
      <c r="H28" s="312" t="s">
        <v>2764</v>
      </c>
      <c r="I28" s="312" t="s">
        <v>2757</v>
      </c>
      <c r="J28" s="242" t="s">
        <v>104</v>
      </c>
      <c r="K28" s="313">
        <v>10</v>
      </c>
      <c r="L28" s="242" t="s">
        <v>100</v>
      </c>
      <c r="M28" s="439"/>
      <c r="N28" s="440"/>
      <c r="O28" s="441"/>
      <c r="P28" s="314"/>
      <c r="Q28" s="442"/>
      <c r="R28" s="442"/>
      <c r="S28" s="312"/>
      <c r="T28" s="439"/>
      <c r="U28" s="315"/>
      <c r="V28" s="315"/>
      <c r="W28" s="315"/>
      <c r="X28" s="315"/>
      <c r="Y28" s="315"/>
      <c r="Z28" s="315"/>
      <c r="AA28" s="443"/>
      <c r="AB28" s="443"/>
      <c r="AC28" s="444"/>
      <c r="AD28" s="312"/>
      <c r="AE28" s="313"/>
      <c r="AF28" s="445"/>
    </row>
    <row r="29" spans="1:32" ht="47.25" customHeight="1" x14ac:dyDescent="0.2">
      <c r="A29" s="230">
        <v>25</v>
      </c>
      <c r="B29" s="294">
        <v>22110</v>
      </c>
      <c r="C29" s="295" t="s">
        <v>2765</v>
      </c>
      <c r="D29" s="262" t="s">
        <v>2707</v>
      </c>
      <c r="E29" s="263" t="s">
        <v>2766</v>
      </c>
      <c r="F29" s="262" t="s">
        <v>1596</v>
      </c>
      <c r="G29" s="262" t="s">
        <v>1597</v>
      </c>
      <c r="H29" s="263" t="s">
        <v>2767</v>
      </c>
      <c r="I29" s="263" t="s">
        <v>2768</v>
      </c>
      <c r="J29" s="222" t="s">
        <v>323</v>
      </c>
      <c r="K29" s="262">
        <v>10</v>
      </c>
      <c r="L29" s="222" t="s">
        <v>100</v>
      </c>
      <c r="M29" s="232" t="s">
        <v>2769</v>
      </c>
      <c r="N29" s="398" t="s">
        <v>2770</v>
      </c>
      <c r="O29" s="398" t="s">
        <v>242</v>
      </c>
      <c r="P29" s="412" t="s">
        <v>2771</v>
      </c>
      <c r="Q29" s="424" t="s">
        <v>2772</v>
      </c>
      <c r="R29" s="424" t="s">
        <v>2637</v>
      </c>
      <c r="S29" s="263" t="s">
        <v>2773</v>
      </c>
      <c r="T29" s="263" t="s">
        <v>2774</v>
      </c>
      <c r="U29" s="414" t="s">
        <v>153</v>
      </c>
      <c r="V29" s="414" t="s">
        <v>153</v>
      </c>
      <c r="W29" s="414" t="s">
        <v>153</v>
      </c>
      <c r="X29" s="414">
        <v>3</v>
      </c>
      <c r="Y29" s="414" t="s">
        <v>153</v>
      </c>
      <c r="Z29" s="414">
        <v>1</v>
      </c>
      <c r="AA29" s="399">
        <f t="shared" si="0"/>
        <v>0</v>
      </c>
      <c r="AB29" s="399">
        <f t="shared" si="0"/>
        <v>4</v>
      </c>
      <c r="AC29" s="426" t="s">
        <v>368</v>
      </c>
      <c r="AD29" s="263" t="s">
        <v>122</v>
      </c>
      <c r="AE29" s="262" t="s">
        <v>2517</v>
      </c>
      <c r="AF29" s="232" t="s">
        <v>145</v>
      </c>
    </row>
    <row r="30" spans="1:32" ht="47.25" customHeight="1" x14ac:dyDescent="0.2">
      <c r="A30" s="230">
        <v>26</v>
      </c>
      <c r="B30" s="407">
        <v>22111</v>
      </c>
      <c r="C30" s="446" t="s">
        <v>2775</v>
      </c>
      <c r="D30" s="226" t="s">
        <v>2273</v>
      </c>
      <c r="E30" s="232" t="s">
        <v>2776</v>
      </c>
      <c r="F30" s="409" t="s">
        <v>2777</v>
      </c>
      <c r="G30" s="409" t="s">
        <v>2777</v>
      </c>
      <c r="H30" s="447" t="s">
        <v>2778</v>
      </c>
      <c r="I30" s="409" t="s">
        <v>277</v>
      </c>
      <c r="J30" s="232" t="s">
        <v>104</v>
      </c>
      <c r="K30" s="409">
        <v>10</v>
      </c>
      <c r="L30" s="232" t="s">
        <v>101</v>
      </c>
      <c r="M30" s="232" t="s">
        <v>2779</v>
      </c>
      <c r="N30" s="448"/>
      <c r="O30" s="398" t="s">
        <v>242</v>
      </c>
      <c r="P30" s="412" t="s">
        <v>2780</v>
      </c>
      <c r="Q30" s="411" t="s">
        <v>2781</v>
      </c>
      <c r="R30" s="449"/>
      <c r="S30" s="232" t="s">
        <v>2782</v>
      </c>
      <c r="T30" s="232" t="s">
        <v>2783</v>
      </c>
      <c r="U30" s="414" t="s">
        <v>153</v>
      </c>
      <c r="V30" s="414">
        <v>2</v>
      </c>
      <c r="W30" s="414" t="s">
        <v>153</v>
      </c>
      <c r="X30" s="414" t="s">
        <v>153</v>
      </c>
      <c r="Y30" s="414" t="s">
        <v>153</v>
      </c>
      <c r="Z30" s="414" t="s">
        <v>153</v>
      </c>
      <c r="AA30" s="399">
        <f t="shared" si="0"/>
        <v>0</v>
      </c>
      <c r="AB30" s="399">
        <f t="shared" si="0"/>
        <v>2</v>
      </c>
      <c r="AC30" s="415" t="s">
        <v>118</v>
      </c>
      <c r="AD30" s="232" t="s">
        <v>115</v>
      </c>
      <c r="AE30" s="230" t="s">
        <v>2517</v>
      </c>
      <c r="AF30" s="232" t="s">
        <v>93</v>
      </c>
    </row>
    <row r="31" spans="1:32" ht="47.25" customHeight="1" x14ac:dyDescent="0.2">
      <c r="A31" s="1116">
        <v>27</v>
      </c>
      <c r="B31" s="1140">
        <v>22112</v>
      </c>
      <c r="C31" s="1142" t="s">
        <v>2784</v>
      </c>
      <c r="D31" s="1144" t="s">
        <v>1131</v>
      </c>
      <c r="E31" s="1146" t="s">
        <v>2785</v>
      </c>
      <c r="F31" s="1144" t="s">
        <v>2786</v>
      </c>
      <c r="G31" s="1148" t="s">
        <v>2787</v>
      </c>
      <c r="H31" s="431" t="s">
        <v>2788</v>
      </c>
      <c r="I31" s="450" t="s">
        <v>2510</v>
      </c>
      <c r="J31" s="451" t="s">
        <v>104</v>
      </c>
      <c r="K31" s="452">
        <v>10</v>
      </c>
      <c r="L31" s="451" t="s">
        <v>99</v>
      </c>
      <c r="M31" s="450" t="s">
        <v>2789</v>
      </c>
      <c r="N31" s="453" t="s">
        <v>2790</v>
      </c>
      <c r="O31" s="454" t="s">
        <v>242</v>
      </c>
      <c r="P31" s="455" t="s">
        <v>2791</v>
      </c>
      <c r="Q31" s="435" t="s">
        <v>2792</v>
      </c>
      <c r="R31" s="435" t="s">
        <v>2793</v>
      </c>
      <c r="S31" s="456" t="s">
        <v>2794</v>
      </c>
      <c r="T31" s="456" t="s">
        <v>2795</v>
      </c>
      <c r="U31" s="457" t="s">
        <v>153</v>
      </c>
      <c r="V31" s="457" t="s">
        <v>153</v>
      </c>
      <c r="W31" s="458" t="s">
        <v>153</v>
      </c>
      <c r="X31" s="458" t="s">
        <v>153</v>
      </c>
      <c r="Y31" s="457" t="s">
        <v>153</v>
      </c>
      <c r="Z31" s="457" t="s">
        <v>153</v>
      </c>
      <c r="AA31" s="459">
        <f t="shared" si="0"/>
        <v>0</v>
      </c>
      <c r="AB31" s="459">
        <f t="shared" si="0"/>
        <v>0</v>
      </c>
      <c r="AC31" s="460" t="s">
        <v>115</v>
      </c>
      <c r="AD31" s="456" t="s">
        <v>115</v>
      </c>
      <c r="AE31" s="461" t="s">
        <v>2559</v>
      </c>
      <c r="AF31" s="456" t="s">
        <v>2583</v>
      </c>
    </row>
    <row r="32" spans="1:32" ht="47.25" customHeight="1" x14ac:dyDescent="0.2">
      <c r="A32" s="1117"/>
      <c r="B32" s="1141"/>
      <c r="C32" s="1143"/>
      <c r="D32" s="1145"/>
      <c r="E32" s="1147"/>
      <c r="F32" s="1145"/>
      <c r="G32" s="1145"/>
      <c r="H32" s="439" t="s">
        <v>2796</v>
      </c>
      <c r="I32" s="439" t="s">
        <v>471</v>
      </c>
      <c r="J32" s="463" t="s">
        <v>104</v>
      </c>
      <c r="K32" s="464">
        <v>10</v>
      </c>
      <c r="L32" s="463" t="s">
        <v>99</v>
      </c>
      <c r="M32" s="439" t="s">
        <v>2797</v>
      </c>
      <c r="N32" s="465"/>
      <c r="O32" s="466"/>
      <c r="P32" s="467"/>
      <c r="Q32" s="442" t="s">
        <v>939</v>
      </c>
      <c r="R32" s="442" t="s">
        <v>2798</v>
      </c>
      <c r="S32" s="468"/>
      <c r="T32" s="468"/>
      <c r="U32" s="469"/>
      <c r="V32" s="469"/>
      <c r="W32" s="470"/>
      <c r="X32" s="470"/>
      <c r="Y32" s="469"/>
      <c r="Z32" s="469"/>
      <c r="AA32" s="471"/>
      <c r="AB32" s="471"/>
      <c r="AC32" s="472"/>
      <c r="AD32" s="468"/>
      <c r="AE32" s="464"/>
      <c r="AF32" s="468"/>
    </row>
    <row r="33" spans="1:32" ht="47.25" customHeight="1" x14ac:dyDescent="0.2">
      <c r="A33" s="230">
        <v>28</v>
      </c>
      <c r="B33" s="407">
        <v>22112</v>
      </c>
      <c r="C33" s="419" t="s">
        <v>2799</v>
      </c>
      <c r="D33" s="395" t="s">
        <v>1346</v>
      </c>
      <c r="E33" s="371" t="s">
        <v>2800</v>
      </c>
      <c r="F33" s="395" t="s">
        <v>2801</v>
      </c>
      <c r="G33" s="395" t="s">
        <v>2802</v>
      </c>
      <c r="H33" s="371" t="s">
        <v>2803</v>
      </c>
      <c r="I33" s="371" t="s">
        <v>2530</v>
      </c>
      <c r="J33" s="232" t="s">
        <v>323</v>
      </c>
      <c r="K33" s="395">
        <v>10</v>
      </c>
      <c r="L33" s="232" t="s">
        <v>101</v>
      </c>
      <c r="M33" s="371" t="s">
        <v>2804</v>
      </c>
      <c r="N33" s="398" t="s">
        <v>2805</v>
      </c>
      <c r="O33" s="398" t="s">
        <v>242</v>
      </c>
      <c r="P33" s="371" t="s">
        <v>2806</v>
      </c>
      <c r="Q33" s="370" t="s">
        <v>2807</v>
      </c>
      <c r="R33" s="370" t="s">
        <v>2808</v>
      </c>
      <c r="S33" s="371" t="s">
        <v>2809</v>
      </c>
      <c r="T33" s="371" t="s">
        <v>2810</v>
      </c>
      <c r="U33" s="372" t="s">
        <v>153</v>
      </c>
      <c r="V33" s="372" t="s">
        <v>153</v>
      </c>
      <c r="W33" s="372" t="s">
        <v>153</v>
      </c>
      <c r="X33" s="372">
        <v>3</v>
      </c>
      <c r="Y33" s="372" t="s">
        <v>153</v>
      </c>
      <c r="Z33" s="372">
        <v>2</v>
      </c>
      <c r="AA33" s="399">
        <f t="shared" si="0"/>
        <v>0</v>
      </c>
      <c r="AB33" s="399">
        <f t="shared" si="0"/>
        <v>5</v>
      </c>
      <c r="AC33" s="400" t="s">
        <v>457</v>
      </c>
      <c r="AD33" s="371" t="s">
        <v>115</v>
      </c>
      <c r="AE33" s="395" t="s">
        <v>2517</v>
      </c>
      <c r="AF33" s="371" t="s">
        <v>136</v>
      </c>
    </row>
    <row r="34" spans="1:32" ht="47.25" customHeight="1" x14ac:dyDescent="0.5">
      <c r="A34" s="230">
        <v>29</v>
      </c>
      <c r="B34" s="407">
        <v>22112</v>
      </c>
      <c r="C34" s="419" t="s">
        <v>2811</v>
      </c>
      <c r="D34" s="395" t="s">
        <v>1928</v>
      </c>
      <c r="E34" s="371" t="s">
        <v>2812</v>
      </c>
      <c r="F34" s="395" t="s">
        <v>2813</v>
      </c>
      <c r="G34" s="395" t="s">
        <v>228</v>
      </c>
      <c r="H34" s="371" t="s">
        <v>2814</v>
      </c>
      <c r="I34" s="263" t="s">
        <v>338</v>
      </c>
      <c r="J34" s="232" t="s">
        <v>104</v>
      </c>
      <c r="K34" s="395">
        <v>10</v>
      </c>
      <c r="L34" s="232" t="s">
        <v>100</v>
      </c>
      <c r="M34" s="371" t="s">
        <v>2815</v>
      </c>
      <c r="N34" s="398" t="s">
        <v>2816</v>
      </c>
      <c r="O34" s="398" t="s">
        <v>242</v>
      </c>
      <c r="P34" s="473" t="s">
        <v>2817</v>
      </c>
      <c r="Q34" s="474" t="s">
        <v>2818</v>
      </c>
      <c r="R34" s="474" t="s">
        <v>2819</v>
      </c>
      <c r="S34" s="371" t="s">
        <v>2820</v>
      </c>
      <c r="T34" s="371" t="s">
        <v>2821</v>
      </c>
      <c r="U34" s="372" t="s">
        <v>153</v>
      </c>
      <c r="V34" s="372" t="s">
        <v>153</v>
      </c>
      <c r="W34" s="372" t="s">
        <v>153</v>
      </c>
      <c r="X34" s="372" t="s">
        <v>153</v>
      </c>
      <c r="Y34" s="372">
        <v>1</v>
      </c>
      <c r="Z34" s="372" t="s">
        <v>153</v>
      </c>
      <c r="AA34" s="399">
        <f t="shared" si="0"/>
        <v>1</v>
      </c>
      <c r="AB34" s="399">
        <f t="shared" si="0"/>
        <v>0</v>
      </c>
      <c r="AC34" s="400" t="s">
        <v>116</v>
      </c>
      <c r="AD34" s="371" t="s">
        <v>122</v>
      </c>
      <c r="AE34" s="262" t="s">
        <v>2517</v>
      </c>
      <c r="AF34" s="371" t="s">
        <v>140</v>
      </c>
    </row>
    <row r="35" spans="1:32" ht="47.25" customHeight="1" x14ac:dyDescent="0.2">
      <c r="A35" s="230">
        <v>30</v>
      </c>
      <c r="B35" s="407">
        <v>22112</v>
      </c>
      <c r="C35" s="295" t="s">
        <v>2822</v>
      </c>
      <c r="D35" s="262" t="s">
        <v>1238</v>
      </c>
      <c r="E35" s="263" t="s">
        <v>2823</v>
      </c>
      <c r="F35" s="262" t="s">
        <v>2824</v>
      </c>
      <c r="G35" s="262" t="s">
        <v>2825</v>
      </c>
      <c r="H35" s="263" t="s">
        <v>2826</v>
      </c>
      <c r="I35" s="263" t="s">
        <v>2768</v>
      </c>
      <c r="J35" s="222" t="s">
        <v>323</v>
      </c>
      <c r="K35" s="262">
        <v>10</v>
      </c>
      <c r="L35" s="222" t="s">
        <v>99</v>
      </c>
      <c r="M35" s="371" t="s">
        <v>2827</v>
      </c>
      <c r="N35" s="285" t="s">
        <v>2828</v>
      </c>
      <c r="O35" s="285" t="s">
        <v>304</v>
      </c>
      <c r="P35" s="264" t="s">
        <v>2829</v>
      </c>
      <c r="Q35" s="264" t="s">
        <v>2830</v>
      </c>
      <c r="R35" s="264" t="s">
        <v>2831</v>
      </c>
      <c r="S35" s="371" t="s">
        <v>2832</v>
      </c>
      <c r="T35" s="418" t="s">
        <v>2686</v>
      </c>
      <c r="U35" s="265" t="s">
        <v>153</v>
      </c>
      <c r="V35" s="265" t="s">
        <v>153</v>
      </c>
      <c r="W35" s="265" t="s">
        <v>153</v>
      </c>
      <c r="X35" s="265">
        <v>6</v>
      </c>
      <c r="Y35" s="265" t="s">
        <v>153</v>
      </c>
      <c r="Z35" s="265" t="s">
        <v>153</v>
      </c>
      <c r="AA35" s="399">
        <f t="shared" si="0"/>
        <v>0</v>
      </c>
      <c r="AB35" s="399">
        <f t="shared" si="0"/>
        <v>6</v>
      </c>
      <c r="AC35" s="400" t="s">
        <v>118</v>
      </c>
      <c r="AD35" s="222" t="s">
        <v>115</v>
      </c>
      <c r="AE35" s="262" t="s">
        <v>2517</v>
      </c>
      <c r="AF35" s="263" t="s">
        <v>84</v>
      </c>
    </row>
    <row r="36" spans="1:32" ht="47.25" customHeight="1" x14ac:dyDescent="0.2">
      <c r="A36" s="230">
        <v>31</v>
      </c>
      <c r="B36" s="294">
        <v>22114</v>
      </c>
      <c r="C36" s="295" t="s">
        <v>2617</v>
      </c>
      <c r="D36" s="262" t="s">
        <v>229</v>
      </c>
      <c r="E36" s="263" t="s">
        <v>2833</v>
      </c>
      <c r="F36" s="262" t="s">
        <v>2834</v>
      </c>
      <c r="G36" s="262" t="s">
        <v>1637</v>
      </c>
      <c r="H36" s="263" t="s">
        <v>2835</v>
      </c>
      <c r="I36" s="263" t="s">
        <v>2836</v>
      </c>
      <c r="J36" s="222" t="s">
        <v>105</v>
      </c>
      <c r="K36" s="262">
        <v>10</v>
      </c>
      <c r="L36" s="222" t="s">
        <v>100</v>
      </c>
      <c r="M36" s="371" t="s">
        <v>2837</v>
      </c>
      <c r="N36" s="403" t="s">
        <v>2838</v>
      </c>
      <c r="O36" s="285" t="s">
        <v>242</v>
      </c>
      <c r="P36" s="264" t="s">
        <v>2839</v>
      </c>
      <c r="Q36" s="370" t="s">
        <v>2840</v>
      </c>
      <c r="R36" s="264" t="s">
        <v>2841</v>
      </c>
      <c r="S36" s="263" t="s">
        <v>2842</v>
      </c>
      <c r="T36" s="263" t="s">
        <v>2843</v>
      </c>
      <c r="U36" s="265" t="s">
        <v>153</v>
      </c>
      <c r="V36" s="265">
        <v>7</v>
      </c>
      <c r="W36" s="265" t="s">
        <v>153</v>
      </c>
      <c r="X36" s="265" t="s">
        <v>153</v>
      </c>
      <c r="Y36" s="265" t="s">
        <v>153</v>
      </c>
      <c r="Z36" s="265" t="s">
        <v>153</v>
      </c>
      <c r="AA36" s="399">
        <f t="shared" si="0"/>
        <v>0</v>
      </c>
      <c r="AB36" s="399">
        <f t="shared" si="0"/>
        <v>7</v>
      </c>
      <c r="AC36" s="426" t="s">
        <v>118</v>
      </c>
      <c r="AD36" s="263" t="s">
        <v>115</v>
      </c>
      <c r="AE36" s="262" t="s">
        <v>2517</v>
      </c>
      <c r="AF36" s="371" t="s">
        <v>93</v>
      </c>
    </row>
    <row r="37" spans="1:32" ht="47.25" customHeight="1" x14ac:dyDescent="0.2">
      <c r="A37" s="230">
        <v>32</v>
      </c>
      <c r="B37" s="283">
        <v>22114</v>
      </c>
      <c r="C37" s="284" t="s">
        <v>2844</v>
      </c>
      <c r="D37" s="230" t="s">
        <v>1131</v>
      </c>
      <c r="E37" s="222" t="s">
        <v>2845</v>
      </c>
      <c r="F37" s="222" t="s">
        <v>2846</v>
      </c>
      <c r="G37" s="371" t="s">
        <v>2846</v>
      </c>
      <c r="H37" s="226" t="s">
        <v>2847</v>
      </c>
      <c r="I37" s="395" t="s">
        <v>2510</v>
      </c>
      <c r="J37" s="232" t="s">
        <v>104</v>
      </c>
      <c r="K37" s="222">
        <v>30</v>
      </c>
      <c r="L37" s="232" t="s">
        <v>96</v>
      </c>
      <c r="M37" s="410"/>
      <c r="N37" s="475" t="s">
        <v>2848</v>
      </c>
      <c r="O37" s="398" t="s">
        <v>242</v>
      </c>
      <c r="P37" s="476" t="s">
        <v>2849</v>
      </c>
      <c r="Q37" s="411" t="s">
        <v>2850</v>
      </c>
      <c r="R37" s="411" t="s">
        <v>2851</v>
      </c>
      <c r="S37" s="371" t="s">
        <v>2852</v>
      </c>
      <c r="T37" s="371" t="s">
        <v>2853</v>
      </c>
      <c r="U37" s="372" t="s">
        <v>153</v>
      </c>
      <c r="V37" s="372">
        <v>7</v>
      </c>
      <c r="W37" s="265" t="s">
        <v>153</v>
      </c>
      <c r="X37" s="265" t="s">
        <v>153</v>
      </c>
      <c r="Y37" s="372" t="s">
        <v>153</v>
      </c>
      <c r="Z37" s="372">
        <v>2</v>
      </c>
      <c r="AA37" s="399">
        <f t="shared" si="0"/>
        <v>0</v>
      </c>
      <c r="AB37" s="399">
        <f t="shared" si="0"/>
        <v>9</v>
      </c>
      <c r="AC37" s="400" t="s">
        <v>150</v>
      </c>
      <c r="AD37" s="232" t="s">
        <v>115</v>
      </c>
      <c r="AE37" s="262" t="s">
        <v>2517</v>
      </c>
      <c r="AF37" s="232" t="s">
        <v>145</v>
      </c>
    </row>
    <row r="38" spans="1:32" ht="47.25" customHeight="1" x14ac:dyDescent="0.2">
      <c r="A38" s="230">
        <v>33</v>
      </c>
      <c r="B38" s="283">
        <v>22115</v>
      </c>
      <c r="C38" s="408" t="s">
        <v>2604</v>
      </c>
      <c r="D38" s="232" t="s">
        <v>229</v>
      </c>
      <c r="E38" s="232" t="s">
        <v>2854</v>
      </c>
      <c r="F38" s="409" t="s">
        <v>2855</v>
      </c>
      <c r="G38" s="409" t="s">
        <v>2855</v>
      </c>
      <c r="H38" s="418" t="s">
        <v>2856</v>
      </c>
      <c r="I38" s="395" t="s">
        <v>2510</v>
      </c>
      <c r="J38" s="232" t="s">
        <v>104</v>
      </c>
      <c r="K38" s="409">
        <v>30</v>
      </c>
      <c r="L38" s="232" t="s">
        <v>96</v>
      </c>
      <c r="M38" s="410"/>
      <c r="N38" s="475" t="s">
        <v>2857</v>
      </c>
      <c r="O38" s="398" t="s">
        <v>242</v>
      </c>
      <c r="P38" s="416" t="s">
        <v>2858</v>
      </c>
      <c r="Q38" s="411" t="s">
        <v>2859</v>
      </c>
      <c r="R38" s="411" t="s">
        <v>2860</v>
      </c>
      <c r="S38" s="371" t="s">
        <v>2861</v>
      </c>
      <c r="T38" s="371"/>
      <c r="U38" s="372" t="s">
        <v>153</v>
      </c>
      <c r="V38" s="372" t="s">
        <v>153</v>
      </c>
      <c r="W38" s="372" t="s">
        <v>153</v>
      </c>
      <c r="X38" s="372" t="s">
        <v>153</v>
      </c>
      <c r="Y38" s="372">
        <v>1</v>
      </c>
      <c r="Z38" s="372" t="s">
        <v>153</v>
      </c>
      <c r="AA38" s="399">
        <f t="shared" ref="AA38:AB54" si="1">SUM(U38,W38,Y38)</f>
        <v>1</v>
      </c>
      <c r="AB38" s="399">
        <f t="shared" si="1"/>
        <v>0</v>
      </c>
      <c r="AC38" s="400" t="s">
        <v>116</v>
      </c>
      <c r="AD38" s="232" t="s">
        <v>115</v>
      </c>
      <c r="AE38" s="262" t="s">
        <v>2517</v>
      </c>
      <c r="AF38" s="232" t="s">
        <v>141</v>
      </c>
    </row>
    <row r="39" spans="1:32" ht="47.25" customHeight="1" x14ac:dyDescent="0.2">
      <c r="A39" s="230">
        <v>34</v>
      </c>
      <c r="B39" s="407">
        <v>22116</v>
      </c>
      <c r="C39" s="419" t="s">
        <v>2862</v>
      </c>
      <c r="D39" s="395" t="s">
        <v>555</v>
      </c>
      <c r="E39" s="371" t="s">
        <v>2863</v>
      </c>
      <c r="F39" s="395" t="s">
        <v>2864</v>
      </c>
      <c r="G39" s="395" t="s">
        <v>1151</v>
      </c>
      <c r="H39" s="371" t="s">
        <v>2865</v>
      </c>
      <c r="I39" s="263" t="s">
        <v>2645</v>
      </c>
      <c r="J39" s="232" t="s">
        <v>104</v>
      </c>
      <c r="K39" s="395">
        <v>10</v>
      </c>
      <c r="L39" s="232" t="s">
        <v>101</v>
      </c>
      <c r="M39" s="371" t="s">
        <v>2866</v>
      </c>
      <c r="N39" s="398">
        <v>13</v>
      </c>
      <c r="O39" s="398" t="s">
        <v>242</v>
      </c>
      <c r="P39" s="477" t="s">
        <v>2867</v>
      </c>
      <c r="Q39" s="474" t="s">
        <v>2868</v>
      </c>
      <c r="R39" s="474" t="s">
        <v>2869</v>
      </c>
      <c r="S39" s="371" t="s">
        <v>2870</v>
      </c>
      <c r="T39" s="371" t="s">
        <v>2871</v>
      </c>
      <c r="U39" s="372" t="s">
        <v>153</v>
      </c>
      <c r="V39" s="372">
        <v>21</v>
      </c>
      <c r="W39" s="372" t="s">
        <v>153</v>
      </c>
      <c r="X39" s="372" t="s">
        <v>153</v>
      </c>
      <c r="Y39" s="372" t="s">
        <v>153</v>
      </c>
      <c r="Z39" s="372" t="s">
        <v>153</v>
      </c>
      <c r="AA39" s="399">
        <f t="shared" si="1"/>
        <v>0</v>
      </c>
      <c r="AB39" s="399">
        <f t="shared" si="1"/>
        <v>21</v>
      </c>
      <c r="AC39" s="400" t="s">
        <v>118</v>
      </c>
      <c r="AD39" s="232" t="s">
        <v>115</v>
      </c>
      <c r="AE39" s="262" t="s">
        <v>2559</v>
      </c>
      <c r="AF39" s="371" t="s">
        <v>2736</v>
      </c>
    </row>
    <row r="40" spans="1:32" ht="47.25" customHeight="1" x14ac:dyDescent="0.2">
      <c r="A40" s="230">
        <v>35</v>
      </c>
      <c r="B40" s="407">
        <v>22118</v>
      </c>
      <c r="C40" s="419" t="s">
        <v>2872</v>
      </c>
      <c r="D40" s="395" t="s">
        <v>477</v>
      </c>
      <c r="E40" s="478" t="s">
        <v>2873</v>
      </c>
      <c r="F40" s="478" t="s">
        <v>475</v>
      </c>
      <c r="G40" s="395" t="s">
        <v>228</v>
      </c>
      <c r="H40" s="287" t="s">
        <v>2874</v>
      </c>
      <c r="I40" s="479" t="s">
        <v>2530</v>
      </c>
      <c r="J40" s="480" t="s">
        <v>323</v>
      </c>
      <c r="K40" s="478">
        <v>30</v>
      </c>
      <c r="L40" s="480" t="s">
        <v>96</v>
      </c>
      <c r="M40" s="410"/>
      <c r="N40" s="481">
        <v>240325</v>
      </c>
      <c r="O40" s="482" t="s">
        <v>242</v>
      </c>
      <c r="P40" s="483" t="s">
        <v>2875</v>
      </c>
      <c r="Q40" s="484" t="s">
        <v>2876</v>
      </c>
      <c r="R40" s="484" t="s">
        <v>2877</v>
      </c>
      <c r="S40" s="456" t="s">
        <v>2878</v>
      </c>
      <c r="T40" s="371" t="s">
        <v>2879</v>
      </c>
      <c r="U40" s="372" t="s">
        <v>153</v>
      </c>
      <c r="V40" s="372" t="s">
        <v>153</v>
      </c>
      <c r="W40" s="372" t="s">
        <v>153</v>
      </c>
      <c r="X40" s="372">
        <v>6</v>
      </c>
      <c r="Y40" s="372" t="s">
        <v>153</v>
      </c>
      <c r="Z40" s="372" t="s">
        <v>153</v>
      </c>
      <c r="AA40" s="399">
        <f t="shared" si="1"/>
        <v>0</v>
      </c>
      <c r="AB40" s="399">
        <f t="shared" si="1"/>
        <v>6</v>
      </c>
      <c r="AC40" s="400" t="s">
        <v>150</v>
      </c>
      <c r="AD40" s="232" t="s">
        <v>115</v>
      </c>
      <c r="AE40" s="262" t="s">
        <v>2517</v>
      </c>
      <c r="AF40" s="232" t="s">
        <v>143</v>
      </c>
    </row>
    <row r="41" spans="1:32" ht="47.25" customHeight="1" x14ac:dyDescent="0.2">
      <c r="A41" s="230">
        <v>36</v>
      </c>
      <c r="B41" s="407">
        <v>22118</v>
      </c>
      <c r="C41" s="419" t="s">
        <v>2880</v>
      </c>
      <c r="D41" s="395" t="s">
        <v>1445</v>
      </c>
      <c r="E41" s="371" t="s">
        <v>2881</v>
      </c>
      <c r="F41" s="395" t="s">
        <v>2882</v>
      </c>
      <c r="G41" s="395" t="s">
        <v>2883</v>
      </c>
      <c r="H41" s="371" t="s">
        <v>2884</v>
      </c>
      <c r="I41" s="262" t="s">
        <v>2885</v>
      </c>
      <c r="J41" s="232" t="s">
        <v>339</v>
      </c>
      <c r="K41" s="395">
        <v>10</v>
      </c>
      <c r="L41" s="232" t="s">
        <v>102</v>
      </c>
      <c r="M41" s="456" t="s">
        <v>2886</v>
      </c>
      <c r="N41" s="397" t="s">
        <v>2887</v>
      </c>
      <c r="O41" s="398" t="s">
        <v>242</v>
      </c>
      <c r="P41" s="485" t="s">
        <v>2888</v>
      </c>
      <c r="Q41" s="474" t="s">
        <v>2889</v>
      </c>
      <c r="R41" s="474" t="s">
        <v>2890</v>
      </c>
      <c r="S41" s="371" t="s">
        <v>2891</v>
      </c>
      <c r="T41" s="371" t="s">
        <v>2892</v>
      </c>
      <c r="U41" s="372" t="s">
        <v>153</v>
      </c>
      <c r="V41" s="372">
        <v>5</v>
      </c>
      <c r="W41" s="372" t="s">
        <v>153</v>
      </c>
      <c r="X41" s="372" t="s">
        <v>153</v>
      </c>
      <c r="Y41" s="372" t="s">
        <v>153</v>
      </c>
      <c r="Z41" s="372">
        <v>1</v>
      </c>
      <c r="AA41" s="399">
        <f t="shared" si="1"/>
        <v>0</v>
      </c>
      <c r="AB41" s="399">
        <f t="shared" si="1"/>
        <v>6</v>
      </c>
      <c r="AC41" s="400" t="s">
        <v>441</v>
      </c>
      <c r="AD41" s="232" t="s">
        <v>122</v>
      </c>
      <c r="AE41" s="262" t="s">
        <v>2517</v>
      </c>
      <c r="AF41" s="222" t="s">
        <v>84</v>
      </c>
    </row>
    <row r="42" spans="1:32" ht="47.25" customHeight="1" x14ac:dyDescent="0.2">
      <c r="A42" s="230">
        <v>37</v>
      </c>
      <c r="B42" s="407">
        <v>22119</v>
      </c>
      <c r="C42" s="419" t="s">
        <v>2893</v>
      </c>
      <c r="D42" s="395" t="s">
        <v>384</v>
      </c>
      <c r="E42" s="478" t="s">
        <v>2894</v>
      </c>
      <c r="F42" s="478" t="s">
        <v>2895</v>
      </c>
      <c r="G42" s="395" t="s">
        <v>228</v>
      </c>
      <c r="H42" s="287" t="s">
        <v>2896</v>
      </c>
      <c r="I42" s="395" t="s">
        <v>2530</v>
      </c>
      <c r="J42" s="232" t="s">
        <v>323</v>
      </c>
      <c r="K42" s="478">
        <v>30</v>
      </c>
      <c r="L42" s="232" t="s">
        <v>96</v>
      </c>
      <c r="M42" s="410"/>
      <c r="N42" s="411" t="s">
        <v>2897</v>
      </c>
      <c r="O42" s="398" t="s">
        <v>242</v>
      </c>
      <c r="P42" s="486" t="s">
        <v>2898</v>
      </c>
      <c r="Q42" s="474" t="s">
        <v>2899</v>
      </c>
      <c r="R42" s="474" t="s">
        <v>2900</v>
      </c>
      <c r="S42" s="371" t="s">
        <v>2901</v>
      </c>
      <c r="T42" s="371" t="s">
        <v>2902</v>
      </c>
      <c r="U42" s="372" t="s">
        <v>153</v>
      </c>
      <c r="V42" s="372" t="s">
        <v>153</v>
      </c>
      <c r="W42" s="372" t="s">
        <v>153</v>
      </c>
      <c r="X42" s="372">
        <v>3</v>
      </c>
      <c r="Y42" s="372" t="s">
        <v>153</v>
      </c>
      <c r="Z42" s="372" t="s">
        <v>153</v>
      </c>
      <c r="AA42" s="399">
        <f t="shared" si="1"/>
        <v>0</v>
      </c>
      <c r="AB42" s="399">
        <f t="shared" si="1"/>
        <v>3</v>
      </c>
      <c r="AC42" s="400" t="s">
        <v>150</v>
      </c>
      <c r="AD42" s="232" t="s">
        <v>115</v>
      </c>
      <c r="AE42" s="262" t="s">
        <v>2517</v>
      </c>
      <c r="AF42" s="232" t="s">
        <v>84</v>
      </c>
    </row>
    <row r="43" spans="1:32" ht="47.25" customHeight="1" x14ac:dyDescent="0.2">
      <c r="A43" s="230">
        <v>38</v>
      </c>
      <c r="B43" s="407">
        <v>22119</v>
      </c>
      <c r="C43" s="419" t="s">
        <v>2903</v>
      </c>
      <c r="D43" s="395" t="s">
        <v>2904</v>
      </c>
      <c r="E43" s="478" t="s">
        <v>2905</v>
      </c>
      <c r="F43" s="478" t="s">
        <v>2906</v>
      </c>
      <c r="G43" s="395" t="s">
        <v>2907</v>
      </c>
      <c r="H43" s="487" t="s">
        <v>2018</v>
      </c>
      <c r="I43" s="395" t="s">
        <v>2671</v>
      </c>
      <c r="J43" s="232" t="s">
        <v>105</v>
      </c>
      <c r="K43" s="478">
        <v>10</v>
      </c>
      <c r="L43" s="232" t="s">
        <v>100</v>
      </c>
      <c r="M43" s="371" t="s">
        <v>2908</v>
      </c>
      <c r="N43" s="475" t="s">
        <v>2909</v>
      </c>
      <c r="O43" s="398" t="s">
        <v>242</v>
      </c>
      <c r="P43" s="488" t="s">
        <v>2910</v>
      </c>
      <c r="Q43" s="371" t="s">
        <v>2911</v>
      </c>
      <c r="R43" s="474" t="s">
        <v>2912</v>
      </c>
      <c r="S43" s="371" t="s">
        <v>2913</v>
      </c>
      <c r="T43" s="371" t="s">
        <v>2914</v>
      </c>
      <c r="U43" s="372" t="s">
        <v>153</v>
      </c>
      <c r="V43" s="372" t="s">
        <v>153</v>
      </c>
      <c r="W43" s="372" t="s">
        <v>153</v>
      </c>
      <c r="X43" s="372" t="s">
        <v>153</v>
      </c>
      <c r="Y43" s="372" t="s">
        <v>153</v>
      </c>
      <c r="Z43" s="372" t="s">
        <v>153</v>
      </c>
      <c r="AA43" s="399">
        <f t="shared" si="1"/>
        <v>0</v>
      </c>
      <c r="AB43" s="399">
        <f t="shared" si="1"/>
        <v>0</v>
      </c>
      <c r="AC43" s="400" t="s">
        <v>368</v>
      </c>
      <c r="AD43" s="232" t="s">
        <v>122</v>
      </c>
      <c r="AE43" s="262" t="s">
        <v>2517</v>
      </c>
      <c r="AF43" s="232" t="s">
        <v>140</v>
      </c>
    </row>
    <row r="44" spans="1:32" ht="47.25" customHeight="1" x14ac:dyDescent="0.2">
      <c r="A44" s="230">
        <v>39</v>
      </c>
      <c r="B44" s="407">
        <v>22120</v>
      </c>
      <c r="C44" s="419" t="s">
        <v>2903</v>
      </c>
      <c r="D44" s="395" t="s">
        <v>928</v>
      </c>
      <c r="E44" s="478" t="s">
        <v>2915</v>
      </c>
      <c r="F44" s="478" t="s">
        <v>1652</v>
      </c>
      <c r="G44" s="371" t="s">
        <v>1653</v>
      </c>
      <c r="H44" s="255" t="s">
        <v>2916</v>
      </c>
      <c r="I44" s="395" t="s">
        <v>2586</v>
      </c>
      <c r="J44" s="232" t="s">
        <v>104</v>
      </c>
      <c r="K44" s="478">
        <v>10</v>
      </c>
      <c r="L44" s="232" t="s">
        <v>101</v>
      </c>
      <c r="M44" s="371" t="s">
        <v>2917</v>
      </c>
      <c r="N44" s="397" t="s">
        <v>2918</v>
      </c>
      <c r="O44" s="398" t="s">
        <v>242</v>
      </c>
      <c r="P44" s="263" t="s">
        <v>2919</v>
      </c>
      <c r="Q44" s="474" t="s">
        <v>2920</v>
      </c>
      <c r="R44" s="474" t="s">
        <v>2921</v>
      </c>
      <c r="S44" s="371" t="s">
        <v>2922</v>
      </c>
      <c r="T44" s="371" t="s">
        <v>2923</v>
      </c>
      <c r="U44" s="372" t="s">
        <v>153</v>
      </c>
      <c r="V44" s="372">
        <v>4</v>
      </c>
      <c r="W44" s="372" t="s">
        <v>153</v>
      </c>
      <c r="X44" s="372" t="s">
        <v>153</v>
      </c>
      <c r="Y44" s="372" t="s">
        <v>153</v>
      </c>
      <c r="Z44" s="372" t="s">
        <v>153</v>
      </c>
      <c r="AA44" s="399">
        <f t="shared" si="1"/>
        <v>0</v>
      </c>
      <c r="AB44" s="399">
        <f t="shared" si="1"/>
        <v>4</v>
      </c>
      <c r="AC44" s="400" t="s">
        <v>118</v>
      </c>
      <c r="AD44" s="232" t="s">
        <v>115</v>
      </c>
      <c r="AE44" s="262" t="s">
        <v>2571</v>
      </c>
      <c r="AF44" s="232" t="s">
        <v>2572</v>
      </c>
    </row>
    <row r="45" spans="1:32" ht="47.25" customHeight="1" x14ac:dyDescent="0.45">
      <c r="A45" s="230">
        <v>40</v>
      </c>
      <c r="B45" s="407">
        <v>22121</v>
      </c>
      <c r="C45" s="489" t="s">
        <v>2924</v>
      </c>
      <c r="D45" s="395" t="s">
        <v>1284</v>
      </c>
      <c r="E45" s="478" t="s">
        <v>2925</v>
      </c>
      <c r="F45" s="478" t="s">
        <v>2926</v>
      </c>
      <c r="G45" s="490" t="s">
        <v>228</v>
      </c>
      <c r="H45" s="491" t="s">
        <v>2927</v>
      </c>
      <c r="I45" s="395" t="s">
        <v>2510</v>
      </c>
      <c r="J45" s="232" t="s">
        <v>104</v>
      </c>
      <c r="K45" s="478">
        <v>30</v>
      </c>
      <c r="L45" s="232" t="s">
        <v>96</v>
      </c>
      <c r="M45" s="410"/>
      <c r="N45" s="397" t="s">
        <v>2928</v>
      </c>
      <c r="O45" s="398" t="s">
        <v>242</v>
      </c>
      <c r="P45" s="492" t="s">
        <v>2929</v>
      </c>
      <c r="Q45" s="474" t="s">
        <v>2930</v>
      </c>
      <c r="R45" s="474" t="s">
        <v>2931</v>
      </c>
      <c r="S45" s="371" t="s">
        <v>2932</v>
      </c>
      <c r="T45" s="371" t="s">
        <v>2933</v>
      </c>
      <c r="U45" s="372" t="s">
        <v>153</v>
      </c>
      <c r="V45" s="372">
        <v>5</v>
      </c>
      <c r="W45" s="372" t="s">
        <v>153</v>
      </c>
      <c r="X45" s="372" t="s">
        <v>153</v>
      </c>
      <c r="Y45" s="372" t="s">
        <v>153</v>
      </c>
      <c r="Z45" s="372">
        <v>1</v>
      </c>
      <c r="AA45" s="399">
        <f t="shared" si="1"/>
        <v>0</v>
      </c>
      <c r="AB45" s="399">
        <f t="shared" si="1"/>
        <v>6</v>
      </c>
      <c r="AC45" s="400" t="s">
        <v>457</v>
      </c>
      <c r="AD45" s="232" t="s">
        <v>122</v>
      </c>
      <c r="AE45" s="262" t="s">
        <v>2517</v>
      </c>
      <c r="AF45" s="232" t="s">
        <v>136</v>
      </c>
    </row>
    <row r="46" spans="1:32" ht="47.25" customHeight="1" x14ac:dyDescent="0.2">
      <c r="A46" s="230">
        <v>41</v>
      </c>
      <c r="B46" s="407">
        <v>22122</v>
      </c>
      <c r="C46" s="489" t="s">
        <v>2924</v>
      </c>
      <c r="D46" s="395" t="s">
        <v>384</v>
      </c>
      <c r="E46" s="478" t="s">
        <v>2934</v>
      </c>
      <c r="F46" s="478" t="s">
        <v>2935</v>
      </c>
      <c r="G46" s="490" t="s">
        <v>2178</v>
      </c>
      <c r="H46" s="493" t="s">
        <v>2936</v>
      </c>
      <c r="I46" s="395" t="s">
        <v>375</v>
      </c>
      <c r="J46" s="232" t="s">
        <v>104</v>
      </c>
      <c r="K46" s="478">
        <v>30</v>
      </c>
      <c r="L46" s="232" t="s">
        <v>96</v>
      </c>
      <c r="M46" s="410"/>
      <c r="N46" s="411" t="s">
        <v>2937</v>
      </c>
      <c r="O46" s="398" t="s">
        <v>242</v>
      </c>
      <c r="P46" s="494" t="s">
        <v>2938</v>
      </c>
      <c r="Q46" s="474" t="s">
        <v>2939</v>
      </c>
      <c r="R46" s="474" t="s">
        <v>2940</v>
      </c>
      <c r="S46" s="371" t="s">
        <v>2941</v>
      </c>
      <c r="T46" s="371" t="s">
        <v>2942</v>
      </c>
      <c r="U46" s="372" t="s">
        <v>153</v>
      </c>
      <c r="V46" s="372" t="s">
        <v>153</v>
      </c>
      <c r="W46" s="372" t="s">
        <v>153</v>
      </c>
      <c r="X46" s="372" t="s">
        <v>153</v>
      </c>
      <c r="Y46" s="372">
        <v>1</v>
      </c>
      <c r="Z46" s="372">
        <v>2</v>
      </c>
      <c r="AA46" s="399">
        <f t="shared" si="1"/>
        <v>1</v>
      </c>
      <c r="AB46" s="399">
        <f t="shared" si="1"/>
        <v>2</v>
      </c>
      <c r="AC46" s="400" t="s">
        <v>537</v>
      </c>
      <c r="AD46" s="232" t="s">
        <v>115</v>
      </c>
      <c r="AE46" s="262" t="s">
        <v>2559</v>
      </c>
      <c r="AF46" s="232" t="s">
        <v>2583</v>
      </c>
    </row>
    <row r="47" spans="1:32" ht="47.25" customHeight="1" x14ac:dyDescent="0.2">
      <c r="A47" s="230">
        <v>42</v>
      </c>
      <c r="B47" s="407">
        <v>22122</v>
      </c>
      <c r="C47" s="419" t="s">
        <v>2943</v>
      </c>
      <c r="D47" s="395" t="s">
        <v>803</v>
      </c>
      <c r="E47" s="478" t="s">
        <v>2944</v>
      </c>
      <c r="F47" s="478" t="s">
        <v>2945</v>
      </c>
      <c r="G47" s="490" t="s">
        <v>2946</v>
      </c>
      <c r="H47" s="495" t="s">
        <v>2947</v>
      </c>
      <c r="I47" s="395" t="s">
        <v>2645</v>
      </c>
      <c r="J47" s="232" t="s">
        <v>104</v>
      </c>
      <c r="K47" s="478">
        <v>30</v>
      </c>
      <c r="L47" s="232" t="s">
        <v>96</v>
      </c>
      <c r="M47" s="410"/>
      <c r="N47" s="475" t="s">
        <v>2948</v>
      </c>
      <c r="O47" s="398" t="s">
        <v>304</v>
      </c>
      <c r="P47" s="496" t="s">
        <v>2949</v>
      </c>
      <c r="Q47" s="474" t="s">
        <v>2950</v>
      </c>
      <c r="R47" s="474" t="s">
        <v>2951</v>
      </c>
      <c r="S47" s="371" t="s">
        <v>2952</v>
      </c>
      <c r="T47" s="371" t="s">
        <v>2953</v>
      </c>
      <c r="U47" s="372" t="s">
        <v>153</v>
      </c>
      <c r="V47" s="372" t="s">
        <v>153</v>
      </c>
      <c r="W47" s="372" t="s">
        <v>153</v>
      </c>
      <c r="X47" s="372" t="s">
        <v>153</v>
      </c>
      <c r="Y47" s="372" t="s">
        <v>153</v>
      </c>
      <c r="Z47" s="372" t="s">
        <v>153</v>
      </c>
      <c r="AA47" s="399">
        <f t="shared" si="1"/>
        <v>0</v>
      </c>
      <c r="AB47" s="399">
        <f t="shared" si="1"/>
        <v>0</v>
      </c>
      <c r="AC47" s="400" t="s">
        <v>118</v>
      </c>
      <c r="AD47" s="232" t="s">
        <v>115</v>
      </c>
      <c r="AE47" s="262" t="s">
        <v>2517</v>
      </c>
      <c r="AF47" s="232" t="s">
        <v>142</v>
      </c>
    </row>
    <row r="48" spans="1:32" ht="47.25" customHeight="1" x14ac:dyDescent="0.45">
      <c r="A48" s="230">
        <v>43</v>
      </c>
      <c r="B48" s="407">
        <v>22122</v>
      </c>
      <c r="C48" s="419" t="s">
        <v>2954</v>
      </c>
      <c r="D48" s="395" t="s">
        <v>992</v>
      </c>
      <c r="E48" s="222" t="s">
        <v>2873</v>
      </c>
      <c r="F48" s="478" t="s">
        <v>1108</v>
      </c>
      <c r="G48" s="490" t="s">
        <v>1109</v>
      </c>
      <c r="H48" s="497" t="s">
        <v>2955</v>
      </c>
      <c r="I48" s="395" t="s">
        <v>2586</v>
      </c>
      <c r="J48" s="232" t="s">
        <v>104</v>
      </c>
      <c r="K48" s="478">
        <v>10</v>
      </c>
      <c r="L48" s="232" t="s">
        <v>99</v>
      </c>
      <c r="M48" s="371" t="s">
        <v>2956</v>
      </c>
      <c r="N48" s="397" t="s">
        <v>2957</v>
      </c>
      <c r="O48" s="398" t="s">
        <v>242</v>
      </c>
      <c r="P48" s="492" t="s">
        <v>2958</v>
      </c>
      <c r="Q48" s="474" t="s">
        <v>2959</v>
      </c>
      <c r="R48" s="474" t="s">
        <v>2960</v>
      </c>
      <c r="S48" s="371" t="s">
        <v>2961</v>
      </c>
      <c r="T48" s="371" t="s">
        <v>2962</v>
      </c>
      <c r="U48" s="372" t="s">
        <v>153</v>
      </c>
      <c r="V48" s="372" t="s">
        <v>153</v>
      </c>
      <c r="W48" s="372" t="s">
        <v>153</v>
      </c>
      <c r="X48" s="372" t="s">
        <v>153</v>
      </c>
      <c r="Y48" s="372">
        <v>1</v>
      </c>
      <c r="Z48" s="372">
        <v>1</v>
      </c>
      <c r="AA48" s="399">
        <f t="shared" si="1"/>
        <v>1</v>
      </c>
      <c r="AB48" s="399">
        <f t="shared" si="1"/>
        <v>1</v>
      </c>
      <c r="AC48" s="400" t="s">
        <v>537</v>
      </c>
      <c r="AD48" s="232" t="s">
        <v>122</v>
      </c>
      <c r="AE48" s="262" t="s">
        <v>2517</v>
      </c>
      <c r="AF48" s="232" t="s">
        <v>92</v>
      </c>
    </row>
    <row r="49" spans="1:32" ht="47.25" customHeight="1" x14ac:dyDescent="0.2">
      <c r="A49" s="230">
        <v>44</v>
      </c>
      <c r="B49" s="407">
        <v>22122</v>
      </c>
      <c r="C49" s="419" t="s">
        <v>2963</v>
      </c>
      <c r="D49" s="395" t="s">
        <v>2707</v>
      </c>
      <c r="E49" s="478" t="s">
        <v>2964</v>
      </c>
      <c r="F49" s="478" t="s">
        <v>2965</v>
      </c>
      <c r="G49" s="490" t="s">
        <v>2966</v>
      </c>
      <c r="H49" s="495" t="s">
        <v>2967</v>
      </c>
      <c r="I49" s="395" t="s">
        <v>2510</v>
      </c>
      <c r="J49" s="232" t="s">
        <v>104</v>
      </c>
      <c r="K49" s="478">
        <v>30</v>
      </c>
      <c r="L49" s="232" t="s">
        <v>96</v>
      </c>
      <c r="M49" s="410"/>
      <c r="N49" s="498">
        <v>238819</v>
      </c>
      <c r="O49" s="398" t="s">
        <v>242</v>
      </c>
      <c r="P49" s="371" t="s">
        <v>2968</v>
      </c>
      <c r="Q49" s="474" t="s">
        <v>2969</v>
      </c>
      <c r="R49" s="474" t="s">
        <v>2970</v>
      </c>
      <c r="S49" s="371" t="s">
        <v>2971</v>
      </c>
      <c r="T49" s="371" t="s">
        <v>2972</v>
      </c>
      <c r="U49" s="372" t="s">
        <v>153</v>
      </c>
      <c r="V49" s="372">
        <v>3</v>
      </c>
      <c r="W49" s="372" t="s">
        <v>153</v>
      </c>
      <c r="X49" s="372" t="s">
        <v>153</v>
      </c>
      <c r="Y49" s="372" t="s">
        <v>153</v>
      </c>
      <c r="Z49" s="372" t="s">
        <v>153</v>
      </c>
      <c r="AA49" s="399">
        <f t="shared" si="1"/>
        <v>0</v>
      </c>
      <c r="AB49" s="399">
        <f t="shared" si="1"/>
        <v>3</v>
      </c>
      <c r="AC49" s="400" t="s">
        <v>118</v>
      </c>
      <c r="AD49" s="232" t="s">
        <v>122</v>
      </c>
      <c r="AE49" s="262" t="s">
        <v>2517</v>
      </c>
      <c r="AF49" s="232" t="s">
        <v>146</v>
      </c>
    </row>
    <row r="50" spans="1:32" ht="47.25" customHeight="1" x14ac:dyDescent="0.2">
      <c r="A50" s="230">
        <v>45</v>
      </c>
      <c r="B50" s="407">
        <v>22123</v>
      </c>
      <c r="C50" s="419" t="s">
        <v>2973</v>
      </c>
      <c r="D50" s="395" t="s">
        <v>2974</v>
      </c>
      <c r="E50" s="478" t="s">
        <v>2975</v>
      </c>
      <c r="F50" s="478" t="s">
        <v>2976</v>
      </c>
      <c r="G50" s="490" t="s">
        <v>2977</v>
      </c>
      <c r="H50" s="494" t="s">
        <v>2978</v>
      </c>
      <c r="I50" s="395" t="s">
        <v>2671</v>
      </c>
      <c r="J50" s="232" t="s">
        <v>105</v>
      </c>
      <c r="K50" s="478">
        <v>10</v>
      </c>
      <c r="L50" s="232" t="s">
        <v>100</v>
      </c>
      <c r="M50" s="371" t="s">
        <v>2979</v>
      </c>
      <c r="N50" s="397" t="s">
        <v>2980</v>
      </c>
      <c r="O50" s="398" t="s">
        <v>242</v>
      </c>
      <c r="P50" s="497" t="s">
        <v>2981</v>
      </c>
      <c r="Q50" s="474" t="s">
        <v>2982</v>
      </c>
      <c r="R50" s="474" t="s">
        <v>2983</v>
      </c>
      <c r="S50" s="371" t="s">
        <v>2984</v>
      </c>
      <c r="T50" s="371" t="s">
        <v>2985</v>
      </c>
      <c r="U50" s="372">
        <v>1</v>
      </c>
      <c r="V50" s="372">
        <v>14</v>
      </c>
      <c r="W50" s="372" t="s">
        <v>153</v>
      </c>
      <c r="X50" s="372" t="s">
        <v>153</v>
      </c>
      <c r="Y50" s="372" t="s">
        <v>153</v>
      </c>
      <c r="Z50" s="372" t="s">
        <v>153</v>
      </c>
      <c r="AA50" s="399">
        <f t="shared" si="1"/>
        <v>1</v>
      </c>
      <c r="AB50" s="399">
        <f t="shared" si="1"/>
        <v>14</v>
      </c>
      <c r="AC50" s="400" t="s">
        <v>118</v>
      </c>
      <c r="AD50" s="232" t="s">
        <v>115</v>
      </c>
      <c r="AE50" s="262" t="s">
        <v>2571</v>
      </c>
      <c r="AF50" s="232" t="s">
        <v>2986</v>
      </c>
    </row>
    <row r="51" spans="1:32" ht="47.25" customHeight="1" x14ac:dyDescent="0.2">
      <c r="A51" s="230">
        <v>46</v>
      </c>
      <c r="B51" s="407">
        <v>22124</v>
      </c>
      <c r="C51" s="419" t="s">
        <v>2987</v>
      </c>
      <c r="D51" s="395" t="s">
        <v>1750</v>
      </c>
      <c r="E51" s="478" t="s">
        <v>2988</v>
      </c>
      <c r="F51" s="478" t="s">
        <v>2989</v>
      </c>
      <c r="G51" s="490" t="s">
        <v>2990</v>
      </c>
      <c r="H51" s="494" t="s">
        <v>2991</v>
      </c>
      <c r="I51" s="395" t="s">
        <v>549</v>
      </c>
      <c r="J51" s="232" t="s">
        <v>339</v>
      </c>
      <c r="K51" s="478">
        <v>10</v>
      </c>
      <c r="L51" s="232" t="s">
        <v>102</v>
      </c>
      <c r="M51" s="371" t="s">
        <v>2992</v>
      </c>
      <c r="N51" s="397"/>
      <c r="O51" s="398" t="s">
        <v>242</v>
      </c>
      <c r="P51" s="497" t="s">
        <v>2993</v>
      </c>
      <c r="Q51" s="371" t="s">
        <v>2994</v>
      </c>
      <c r="R51" s="371" t="s">
        <v>2995</v>
      </c>
      <c r="S51" s="371" t="s">
        <v>2996</v>
      </c>
      <c r="T51" s="371" t="s">
        <v>2997</v>
      </c>
      <c r="U51" s="372" t="s">
        <v>153</v>
      </c>
      <c r="V51" s="372">
        <v>1</v>
      </c>
      <c r="W51" s="372" t="s">
        <v>153</v>
      </c>
      <c r="X51" s="372" t="s">
        <v>153</v>
      </c>
      <c r="Y51" s="372" t="s">
        <v>153</v>
      </c>
      <c r="Z51" s="372">
        <v>5</v>
      </c>
      <c r="AA51" s="399">
        <f t="shared" si="1"/>
        <v>0</v>
      </c>
      <c r="AB51" s="399">
        <f t="shared" si="1"/>
        <v>6</v>
      </c>
      <c r="AC51" s="400" t="s">
        <v>368</v>
      </c>
      <c r="AD51" s="232" t="s">
        <v>122</v>
      </c>
      <c r="AE51" s="262" t="s">
        <v>2559</v>
      </c>
      <c r="AF51" s="499" t="s">
        <v>2736</v>
      </c>
    </row>
    <row r="52" spans="1:32" ht="47.25" customHeight="1" x14ac:dyDescent="0.2">
      <c r="A52" s="230">
        <v>47</v>
      </c>
      <c r="B52" s="407">
        <v>22124</v>
      </c>
      <c r="C52" s="419" t="s">
        <v>2998</v>
      </c>
      <c r="D52" s="262" t="s">
        <v>607</v>
      </c>
      <c r="E52" s="222" t="s">
        <v>2873</v>
      </c>
      <c r="F52" s="222" t="s">
        <v>1535</v>
      </c>
      <c r="G52" s="371" t="s">
        <v>1535</v>
      </c>
      <c r="H52" s="497" t="s">
        <v>2999</v>
      </c>
      <c r="I52" s="395" t="s">
        <v>2645</v>
      </c>
      <c r="J52" s="232" t="s">
        <v>104</v>
      </c>
      <c r="K52" s="222">
        <v>10</v>
      </c>
      <c r="L52" s="232" t="s">
        <v>100</v>
      </c>
      <c r="M52" s="371" t="s">
        <v>3000</v>
      </c>
      <c r="N52" s="397" t="s">
        <v>3001</v>
      </c>
      <c r="O52" s="398" t="s">
        <v>242</v>
      </c>
      <c r="P52" s="497" t="s">
        <v>3002</v>
      </c>
      <c r="Q52" s="405" t="s">
        <v>3003</v>
      </c>
      <c r="R52" s="405" t="s">
        <v>3004</v>
      </c>
      <c r="S52" s="371" t="s">
        <v>3005</v>
      </c>
      <c r="T52" s="371" t="s">
        <v>3006</v>
      </c>
      <c r="U52" s="372" t="s">
        <v>153</v>
      </c>
      <c r="V52" s="372" t="s">
        <v>153</v>
      </c>
      <c r="W52" s="372" t="s">
        <v>153</v>
      </c>
      <c r="X52" s="372" t="s">
        <v>153</v>
      </c>
      <c r="Y52" s="372" t="s">
        <v>153</v>
      </c>
      <c r="Z52" s="372" t="s">
        <v>153</v>
      </c>
      <c r="AA52" s="399">
        <f t="shared" si="1"/>
        <v>0</v>
      </c>
      <c r="AB52" s="399">
        <f t="shared" si="1"/>
        <v>0</v>
      </c>
      <c r="AC52" s="400" t="s">
        <v>537</v>
      </c>
      <c r="AD52" s="232" t="s">
        <v>115</v>
      </c>
      <c r="AE52" s="262" t="s">
        <v>2559</v>
      </c>
      <c r="AF52" s="232" t="s">
        <v>2583</v>
      </c>
    </row>
    <row r="53" spans="1:32" ht="47.25" customHeight="1" x14ac:dyDescent="0.2">
      <c r="A53" s="230">
        <v>48</v>
      </c>
      <c r="B53" s="283">
        <v>22125</v>
      </c>
      <c r="C53" s="408" t="s">
        <v>3007</v>
      </c>
      <c r="D53" s="232" t="s">
        <v>1238</v>
      </c>
      <c r="E53" s="232" t="s">
        <v>3008</v>
      </c>
      <c r="F53" s="409" t="s">
        <v>3009</v>
      </c>
      <c r="G53" s="409" t="s">
        <v>228</v>
      </c>
      <c r="H53" s="230" t="s">
        <v>3010</v>
      </c>
      <c r="I53" s="409" t="s">
        <v>2530</v>
      </c>
      <c r="J53" s="232" t="s">
        <v>323</v>
      </c>
      <c r="K53" s="409">
        <v>10</v>
      </c>
      <c r="L53" s="232" t="s">
        <v>100</v>
      </c>
      <c r="M53" s="232" t="s">
        <v>3011</v>
      </c>
      <c r="N53" s="475" t="s">
        <v>3012</v>
      </c>
      <c r="O53" s="398" t="s">
        <v>242</v>
      </c>
      <c r="P53" s="416" t="s">
        <v>3013</v>
      </c>
      <c r="Q53" s="411" t="s">
        <v>3014</v>
      </c>
      <c r="R53" s="411" t="s">
        <v>3015</v>
      </c>
      <c r="S53" s="232" t="s">
        <v>3016</v>
      </c>
      <c r="T53" s="232" t="s">
        <v>3017</v>
      </c>
      <c r="U53" s="414" t="s">
        <v>153</v>
      </c>
      <c r="V53" s="414" t="s">
        <v>153</v>
      </c>
      <c r="W53" s="414" t="s">
        <v>153</v>
      </c>
      <c r="X53" s="414">
        <v>2</v>
      </c>
      <c r="Y53" s="414" t="s">
        <v>153</v>
      </c>
      <c r="Z53" s="414" t="s">
        <v>153</v>
      </c>
      <c r="AA53" s="399">
        <f t="shared" si="1"/>
        <v>0</v>
      </c>
      <c r="AB53" s="399">
        <f t="shared" si="1"/>
        <v>2</v>
      </c>
      <c r="AC53" s="415" t="s">
        <v>368</v>
      </c>
      <c r="AD53" s="232" t="s">
        <v>115</v>
      </c>
      <c r="AE53" s="230" t="s">
        <v>2517</v>
      </c>
      <c r="AF53" s="232" t="s">
        <v>141</v>
      </c>
    </row>
    <row r="54" spans="1:32" ht="47.25" customHeight="1" x14ac:dyDescent="0.2">
      <c r="A54" s="230">
        <v>49</v>
      </c>
      <c r="B54" s="407">
        <v>22128</v>
      </c>
      <c r="C54" s="408" t="s">
        <v>3018</v>
      </c>
      <c r="D54" s="222" t="s">
        <v>384</v>
      </c>
      <c r="E54" s="232" t="s">
        <v>3019</v>
      </c>
      <c r="F54" s="500" t="s">
        <v>3020</v>
      </c>
      <c r="G54" s="500" t="s">
        <v>3021</v>
      </c>
      <c r="H54" s="501" t="s">
        <v>3022</v>
      </c>
      <c r="I54" s="500" t="s">
        <v>2530</v>
      </c>
      <c r="J54" s="480" t="s">
        <v>323</v>
      </c>
      <c r="K54" s="500">
        <v>10</v>
      </c>
      <c r="L54" s="232" t="s">
        <v>100</v>
      </c>
      <c r="M54" s="232" t="s">
        <v>3023</v>
      </c>
      <c r="N54" s="411" t="s">
        <v>3024</v>
      </c>
      <c r="O54" s="398" t="s">
        <v>242</v>
      </c>
      <c r="P54" s="412" t="s">
        <v>3025</v>
      </c>
      <c r="Q54" s="411" t="s">
        <v>3026</v>
      </c>
      <c r="R54" s="411" t="s">
        <v>3027</v>
      </c>
      <c r="S54" s="232" t="s">
        <v>3028</v>
      </c>
      <c r="T54" s="232" t="s">
        <v>3029</v>
      </c>
      <c r="U54" s="427">
        <f t="shared" ref="U54:Z54" si="2">SUM(O54,Q54,S54)</f>
        <v>0</v>
      </c>
      <c r="V54" s="427">
        <f t="shared" si="2"/>
        <v>0</v>
      </c>
      <c r="W54" s="427">
        <f t="shared" si="2"/>
        <v>0</v>
      </c>
      <c r="X54" s="427">
        <f t="shared" si="2"/>
        <v>0</v>
      </c>
      <c r="Y54" s="427">
        <f t="shared" si="2"/>
        <v>0</v>
      </c>
      <c r="Z54" s="427">
        <f t="shared" si="2"/>
        <v>0</v>
      </c>
      <c r="AA54" s="399">
        <f t="shared" si="1"/>
        <v>0</v>
      </c>
      <c r="AB54" s="399">
        <f t="shared" si="1"/>
        <v>0</v>
      </c>
      <c r="AC54" s="415" t="s">
        <v>150</v>
      </c>
      <c r="AD54" s="232" t="s">
        <v>122</v>
      </c>
      <c r="AE54" s="222" t="s">
        <v>2571</v>
      </c>
      <c r="AF54" s="232" t="s">
        <v>2986</v>
      </c>
    </row>
    <row r="55" spans="1:32" ht="47.25" customHeight="1" x14ac:dyDescent="0.2">
      <c r="A55" s="349"/>
      <c r="B55" s="502"/>
      <c r="C55" s="503"/>
      <c r="D55" s="504"/>
      <c r="E55" s="505"/>
      <c r="F55" s="506"/>
      <c r="G55" s="507"/>
      <c r="H55" s="508"/>
      <c r="I55" s="509"/>
      <c r="J55" s="506"/>
      <c r="K55" s="506"/>
      <c r="L55" s="510"/>
      <c r="M55" s="511"/>
      <c r="N55" s="512"/>
      <c r="O55" s="513"/>
      <c r="P55" s="514"/>
      <c r="Q55" s="515"/>
      <c r="R55" s="515"/>
      <c r="S55" s="511"/>
      <c r="T55" s="511"/>
      <c r="U55" s="516">
        <f t="shared" ref="U55:AB55" si="3">SUM(U4:U54)</f>
        <v>3</v>
      </c>
      <c r="V55" s="516">
        <f t="shared" si="3"/>
        <v>167</v>
      </c>
      <c r="W55" s="516">
        <f t="shared" si="3"/>
        <v>0</v>
      </c>
      <c r="X55" s="516">
        <f t="shared" si="3"/>
        <v>32</v>
      </c>
      <c r="Y55" s="516">
        <f t="shared" si="3"/>
        <v>6</v>
      </c>
      <c r="Z55" s="516">
        <f t="shared" si="3"/>
        <v>43</v>
      </c>
      <c r="AA55" s="517">
        <f t="shared" si="3"/>
        <v>9</v>
      </c>
      <c r="AB55" s="517">
        <f t="shared" si="3"/>
        <v>242</v>
      </c>
      <c r="AC55" s="518"/>
      <c r="AD55" s="510"/>
      <c r="AE55" s="510"/>
      <c r="AF55" s="510"/>
    </row>
    <row r="56" spans="1:32" ht="47.25" customHeight="1" x14ac:dyDescent="0.5">
      <c r="B56" s="327"/>
      <c r="C56" s="328"/>
      <c r="D56" s="328"/>
      <c r="H56" s="328"/>
      <c r="I56" s="38"/>
      <c r="N56" s="519"/>
      <c r="O56" s="519"/>
      <c r="U56" s="330"/>
      <c r="V56" s="330"/>
      <c r="W56" s="330"/>
      <c r="X56" s="330"/>
      <c r="Y56" s="330"/>
      <c r="Z56" s="330"/>
      <c r="AC56" s="520"/>
    </row>
    <row r="57" spans="1:32" ht="47.25" customHeight="1" x14ac:dyDescent="0.2"/>
    <row r="58" spans="1:32" ht="47.25" customHeight="1" x14ac:dyDescent="0.2"/>
  </sheetData>
  <mergeCells count="16">
    <mergeCell ref="A1:Y1"/>
    <mergeCell ref="A2:Y2"/>
    <mergeCell ref="G27:G28"/>
    <mergeCell ref="A31:A32"/>
    <mergeCell ref="B31:B32"/>
    <mergeCell ref="C31:C32"/>
    <mergeCell ref="D31:D32"/>
    <mergeCell ref="E31:E32"/>
    <mergeCell ref="F31:F32"/>
    <mergeCell ref="G31:G32"/>
    <mergeCell ref="A27:A28"/>
    <mergeCell ref="B27:B28"/>
    <mergeCell ref="C27:C28"/>
    <mergeCell ref="D27:D28"/>
    <mergeCell ref="E27:E28"/>
    <mergeCell ref="F27:F28"/>
  </mergeCells>
  <dataValidations count="9">
    <dataValidation type="list" allowBlank="1" showInputMessage="1" showErrorMessage="1" sqref="AE4:AE22 AE24:AE54">
      <formula1>สาเหตุอื่น</formula1>
    </dataValidation>
    <dataValidation type="list" allowBlank="1" showInputMessage="1" showErrorMessage="1" sqref="AF4:AF22 AF24:AF55">
      <formula1>สาเหตุย่อย</formula1>
    </dataValidation>
    <dataValidation type="list" allowBlank="1" showInputMessage="1" showErrorMessage="1" sqref="J24:J55 J4:J22">
      <formula1>รายละเอียดมาตรฐานรถ</formula1>
    </dataValidation>
    <dataValidation type="list" allowBlank="1" showInputMessage="1" showErrorMessage="1" sqref="I24:I55 I4:I22">
      <formula1>มาตรฐานรถ</formula1>
    </dataValidation>
    <dataValidation type="list" allowBlank="1" showInputMessage="1" showErrorMessage="1" sqref="L24:L55 L4:L22">
      <formula1>List_หมวด</formula1>
    </dataValidation>
    <dataValidation type="list" allowBlank="1" showInputMessage="1" showErrorMessage="1" sqref="O24:O55 O4:O22">
      <formula1>สถานะภาษีรถ</formula1>
    </dataValidation>
    <dataValidation type="list" allowBlank="1" showInputMessage="1" showErrorMessage="1" sqref="AC24:AC55 AC4:AC22">
      <formula1>รถคู่กรณี</formula1>
    </dataValidation>
    <dataValidation type="list" allowBlank="1" showInputMessage="1" showErrorMessage="1" sqref="AD24:AD55 AD4:AD22">
      <formula1>รถต้นเหตุ</formula1>
    </dataValidation>
    <dataValidation type="list" allowBlank="1" showInputMessage="1" showErrorMessage="1" sqref="AE55">
      <formula1>สาเหตุ</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workbookViewId="0">
      <selection sqref="A1:X1"/>
    </sheetView>
  </sheetViews>
  <sheetFormatPr defaultRowHeight="14.25" x14ac:dyDescent="0.2"/>
  <cols>
    <col min="15" max="15" width="35" customWidth="1"/>
    <col min="20" max="27" width="5.625" customWidth="1"/>
  </cols>
  <sheetData>
    <row r="1" spans="1:32" ht="30.75" x14ac:dyDescent="0.7">
      <c r="A1" s="1160" t="s">
        <v>3056</v>
      </c>
      <c r="B1" s="1161"/>
      <c r="C1" s="1161"/>
      <c r="D1" s="1161"/>
      <c r="E1" s="1161"/>
      <c r="F1" s="1161"/>
      <c r="G1" s="1161"/>
      <c r="H1" s="1161"/>
      <c r="I1" s="1161"/>
      <c r="J1" s="1161"/>
      <c r="K1" s="1161"/>
      <c r="L1" s="1161"/>
      <c r="M1" s="1161"/>
      <c r="N1" s="1161"/>
      <c r="O1" s="1161"/>
      <c r="P1" s="1161"/>
      <c r="Q1" s="1161"/>
      <c r="R1" s="1161"/>
      <c r="S1" s="1161"/>
      <c r="T1" s="1161"/>
      <c r="U1" s="1161"/>
      <c r="V1" s="1161"/>
      <c r="W1" s="1161"/>
      <c r="X1" s="1162"/>
    </row>
    <row r="2" spans="1:32" ht="23.25" x14ac:dyDescent="0.55000000000000004">
      <c r="A2" s="1149" t="s">
        <v>163</v>
      </c>
      <c r="B2" s="1163" t="s">
        <v>1364</v>
      </c>
      <c r="C2" s="1164" t="s">
        <v>1365</v>
      </c>
      <c r="D2" s="1164" t="s">
        <v>189</v>
      </c>
      <c r="E2" s="1165" t="s">
        <v>190</v>
      </c>
      <c r="F2" s="1166" t="s">
        <v>165</v>
      </c>
      <c r="G2" s="1167"/>
      <c r="H2" s="1167"/>
      <c r="I2" s="1168" t="s">
        <v>194</v>
      </c>
      <c r="J2" s="1149" t="s">
        <v>2490</v>
      </c>
      <c r="K2" s="1149" t="s">
        <v>191</v>
      </c>
      <c r="L2" s="1149" t="s">
        <v>193</v>
      </c>
      <c r="M2" s="1152" t="s">
        <v>2492</v>
      </c>
      <c r="N2" s="1152" t="s">
        <v>2493</v>
      </c>
      <c r="O2" s="1149" t="s">
        <v>175</v>
      </c>
      <c r="P2" s="1153" t="s">
        <v>2494</v>
      </c>
      <c r="Q2" s="1153" t="s">
        <v>2495</v>
      </c>
      <c r="R2" s="1153" t="s">
        <v>1374</v>
      </c>
      <c r="S2" s="1155" t="s">
        <v>2496</v>
      </c>
      <c r="T2" s="1157" t="s">
        <v>1369</v>
      </c>
      <c r="U2" s="1157"/>
      <c r="V2" s="1157"/>
      <c r="W2" s="1157"/>
      <c r="X2" s="1157"/>
      <c r="Y2" s="1157"/>
      <c r="Z2" s="1157"/>
      <c r="AA2" s="1157"/>
      <c r="AB2" s="1158" t="s">
        <v>122</v>
      </c>
      <c r="AC2" s="1149" t="s">
        <v>124</v>
      </c>
      <c r="AD2" s="521"/>
      <c r="AE2" s="1149" t="s">
        <v>214</v>
      </c>
    </row>
    <row r="3" spans="1:32" ht="23.25" x14ac:dyDescent="0.25">
      <c r="A3" s="1149"/>
      <c r="B3" s="1163"/>
      <c r="C3" s="1164"/>
      <c r="D3" s="1164"/>
      <c r="E3" s="1165"/>
      <c r="F3" s="1153" t="s">
        <v>1371</v>
      </c>
      <c r="G3" s="1149" t="s">
        <v>187</v>
      </c>
      <c r="H3" s="1149" t="s">
        <v>188</v>
      </c>
      <c r="I3" s="1169"/>
      <c r="J3" s="1149"/>
      <c r="K3" s="1149"/>
      <c r="L3" s="1149"/>
      <c r="M3" s="1152"/>
      <c r="N3" s="1152"/>
      <c r="O3" s="1149"/>
      <c r="P3" s="1153"/>
      <c r="Q3" s="1153"/>
      <c r="R3" s="1153"/>
      <c r="S3" s="1155"/>
      <c r="T3" s="1159" t="s">
        <v>1372</v>
      </c>
      <c r="U3" s="1159"/>
      <c r="V3" s="1154" t="s">
        <v>106</v>
      </c>
      <c r="W3" s="1154"/>
      <c r="X3" s="1154" t="s">
        <v>212</v>
      </c>
      <c r="Y3" s="1154"/>
      <c r="Z3" s="1150" t="s">
        <v>213</v>
      </c>
      <c r="AA3" s="1151"/>
      <c r="AB3" s="1158"/>
      <c r="AC3" s="1149"/>
      <c r="AD3" s="521"/>
      <c r="AE3" s="1149"/>
    </row>
    <row r="4" spans="1:32" ht="63" x14ac:dyDescent="0.2">
      <c r="A4" s="1149"/>
      <c r="B4" s="1163"/>
      <c r="C4" s="1164"/>
      <c r="D4" s="1164"/>
      <c r="E4" s="1165"/>
      <c r="F4" s="1153"/>
      <c r="G4" s="1149"/>
      <c r="H4" s="1149"/>
      <c r="I4" s="1170"/>
      <c r="J4" s="1149"/>
      <c r="K4" s="1149"/>
      <c r="L4" s="1149"/>
      <c r="M4" s="1152"/>
      <c r="N4" s="1152"/>
      <c r="O4" s="1149"/>
      <c r="P4" s="1153"/>
      <c r="Q4" s="1153"/>
      <c r="R4" s="1153"/>
      <c r="S4" s="1156"/>
      <c r="T4" s="522" t="s">
        <v>218</v>
      </c>
      <c r="U4" s="522" t="s">
        <v>219</v>
      </c>
      <c r="V4" s="523" t="s">
        <v>218</v>
      </c>
      <c r="W4" s="523" t="s">
        <v>219</v>
      </c>
      <c r="X4" s="523" t="s">
        <v>218</v>
      </c>
      <c r="Y4" s="523" t="s">
        <v>219</v>
      </c>
      <c r="Z4" s="524" t="s">
        <v>218</v>
      </c>
      <c r="AA4" s="524" t="s">
        <v>219</v>
      </c>
      <c r="AB4" s="1158"/>
      <c r="AC4" s="1149"/>
      <c r="AD4" s="525" t="s">
        <v>214</v>
      </c>
      <c r="AE4" s="1149"/>
      <c r="AF4" s="526"/>
    </row>
    <row r="5" spans="1:32" ht="87.75" customHeight="1" x14ac:dyDescent="0.2">
      <c r="A5" s="230">
        <v>1</v>
      </c>
      <c r="B5" s="283">
        <v>22101</v>
      </c>
      <c r="C5" s="284" t="s">
        <v>2168</v>
      </c>
      <c r="D5" s="371" t="s">
        <v>477</v>
      </c>
      <c r="E5" s="287" t="s">
        <v>3030</v>
      </c>
      <c r="F5" s="222" t="s">
        <v>3031</v>
      </c>
      <c r="G5" s="230" t="s">
        <v>3032</v>
      </c>
      <c r="H5" s="222" t="s">
        <v>3033</v>
      </c>
      <c r="I5" s="262" t="s">
        <v>2836</v>
      </c>
      <c r="J5" s="262" t="s">
        <v>105</v>
      </c>
      <c r="K5" s="263" t="s">
        <v>411</v>
      </c>
      <c r="L5" s="410"/>
      <c r="M5" s="527">
        <v>240025</v>
      </c>
      <c r="N5" s="285" t="s">
        <v>242</v>
      </c>
      <c r="O5" s="222" t="s">
        <v>3034</v>
      </c>
      <c r="P5" s="222" t="s">
        <v>3035</v>
      </c>
      <c r="Q5" s="262" t="s">
        <v>3036</v>
      </c>
      <c r="R5" s="262" t="s">
        <v>3037</v>
      </c>
      <c r="S5" s="262" t="s">
        <v>3038</v>
      </c>
      <c r="T5" s="265" t="s">
        <v>153</v>
      </c>
      <c r="U5" s="265" t="s">
        <v>153</v>
      </c>
      <c r="V5" s="265" t="s">
        <v>153</v>
      </c>
      <c r="W5" s="265" t="s">
        <v>153</v>
      </c>
      <c r="X5" s="265" t="s">
        <v>153</v>
      </c>
      <c r="Y5" s="265">
        <v>1</v>
      </c>
      <c r="Z5" s="399">
        <f t="shared" ref="Z5:AA7" si="0">SUM(T5,V5,X5)</f>
        <v>0</v>
      </c>
      <c r="AA5" s="399">
        <f t="shared" si="0"/>
        <v>1</v>
      </c>
      <c r="AB5" s="263" t="s">
        <v>368</v>
      </c>
      <c r="AC5" s="262" t="s">
        <v>122</v>
      </c>
      <c r="AD5" s="262" t="s">
        <v>2559</v>
      </c>
      <c r="AE5" s="232" t="s">
        <v>2736</v>
      </c>
      <c r="AF5" s="528" t="s">
        <v>3039</v>
      </c>
    </row>
    <row r="6" spans="1:32" ht="87.75" customHeight="1" x14ac:dyDescent="0.2">
      <c r="A6" s="230">
        <v>2</v>
      </c>
      <c r="B6" s="407">
        <v>22124</v>
      </c>
      <c r="C6" s="419" t="s">
        <v>3040</v>
      </c>
      <c r="D6" s="371" t="s">
        <v>384</v>
      </c>
      <c r="E6" s="226" t="s">
        <v>3041</v>
      </c>
      <c r="F6" s="232" t="s">
        <v>2129</v>
      </c>
      <c r="G6" s="409" t="s">
        <v>3042</v>
      </c>
      <c r="H6" s="409" t="s">
        <v>3043</v>
      </c>
      <c r="I6" s="409" t="s">
        <v>2510</v>
      </c>
      <c r="J6" s="232" t="s">
        <v>104</v>
      </c>
      <c r="K6" s="232" t="s">
        <v>411</v>
      </c>
      <c r="L6" s="410"/>
      <c r="M6" s="475" t="s">
        <v>3044</v>
      </c>
      <c r="N6" s="398" t="s">
        <v>242</v>
      </c>
      <c r="O6" s="412" t="s">
        <v>3045</v>
      </c>
      <c r="P6" s="411" t="s">
        <v>3046</v>
      </c>
      <c r="Q6" s="411" t="s">
        <v>3047</v>
      </c>
      <c r="R6" s="232" t="s">
        <v>3048</v>
      </c>
      <c r="S6" s="232" t="s">
        <v>3049</v>
      </c>
      <c r="T6" s="414" t="s">
        <v>153</v>
      </c>
      <c r="U6" s="414" t="s">
        <v>153</v>
      </c>
      <c r="V6" s="414" t="s">
        <v>153</v>
      </c>
      <c r="W6" s="414" t="s">
        <v>153</v>
      </c>
      <c r="X6" s="414" t="s">
        <v>153</v>
      </c>
      <c r="Y6" s="414" t="s">
        <v>153</v>
      </c>
      <c r="Z6" s="399">
        <f t="shared" si="0"/>
        <v>0</v>
      </c>
      <c r="AA6" s="399">
        <f t="shared" si="0"/>
        <v>0</v>
      </c>
      <c r="AB6" s="415" t="s">
        <v>537</v>
      </c>
      <c r="AC6" s="232" t="s">
        <v>115</v>
      </c>
      <c r="AD6" s="230" t="s">
        <v>2559</v>
      </c>
      <c r="AE6" s="232" t="s">
        <v>2583</v>
      </c>
      <c r="AF6" s="528"/>
    </row>
    <row r="7" spans="1:32" ht="87.75" customHeight="1" x14ac:dyDescent="0.2">
      <c r="A7" s="230">
        <v>3</v>
      </c>
      <c r="B7" s="407">
        <v>22124</v>
      </c>
      <c r="C7" s="419" t="s">
        <v>3050</v>
      </c>
      <c r="D7" s="222" t="s">
        <v>2273</v>
      </c>
      <c r="E7" s="287" t="s">
        <v>3051</v>
      </c>
      <c r="F7" s="232" t="s">
        <v>3052</v>
      </c>
      <c r="G7" s="409" t="s">
        <v>3053</v>
      </c>
      <c r="H7" s="409" t="s">
        <v>228</v>
      </c>
      <c r="I7" s="409" t="s">
        <v>277</v>
      </c>
      <c r="J7" s="232" t="s">
        <v>104</v>
      </c>
      <c r="K7" s="232" t="s">
        <v>411</v>
      </c>
      <c r="L7" s="410"/>
      <c r="M7" s="448"/>
      <c r="N7" s="398" t="s">
        <v>242</v>
      </c>
      <c r="O7" s="412" t="s">
        <v>3054</v>
      </c>
      <c r="P7" s="529"/>
      <c r="Q7" s="530"/>
      <c r="R7" s="232"/>
      <c r="S7" s="232"/>
      <c r="T7" s="414" t="s">
        <v>153</v>
      </c>
      <c r="U7" s="414">
        <v>7</v>
      </c>
      <c r="V7" s="414" t="s">
        <v>153</v>
      </c>
      <c r="W7" s="414" t="s">
        <v>153</v>
      </c>
      <c r="X7" s="414">
        <v>3</v>
      </c>
      <c r="Y7" s="414">
        <v>1</v>
      </c>
      <c r="Z7" s="399">
        <f t="shared" si="0"/>
        <v>3</v>
      </c>
      <c r="AA7" s="399">
        <f t="shared" si="0"/>
        <v>8</v>
      </c>
      <c r="AB7" s="415" t="s">
        <v>457</v>
      </c>
      <c r="AC7" s="232" t="s">
        <v>122</v>
      </c>
      <c r="AD7" s="230" t="s">
        <v>2517</v>
      </c>
      <c r="AE7" s="232" t="s">
        <v>84</v>
      </c>
      <c r="AF7" s="531" t="s">
        <v>3055</v>
      </c>
    </row>
    <row r="8" spans="1:32" ht="87.75" customHeight="1" x14ac:dyDescent="0.2">
      <c r="A8" s="374"/>
      <c r="B8" s="375"/>
      <c r="C8" s="376"/>
      <c r="D8" s="374"/>
      <c r="E8" s="374"/>
      <c r="F8" s="374"/>
      <c r="G8" s="374"/>
      <c r="H8" s="374"/>
      <c r="I8" s="374"/>
      <c r="J8" s="377"/>
      <c r="K8" s="377"/>
      <c r="L8" s="377"/>
      <c r="M8" s="374"/>
      <c r="N8" s="374"/>
      <c r="O8" s="378"/>
      <c r="P8" s="378"/>
      <c r="Q8" s="378"/>
      <c r="R8" s="378"/>
      <c r="S8" s="378"/>
      <c r="T8" s="378"/>
      <c r="U8" s="374"/>
      <c r="V8" s="374"/>
      <c r="W8" s="374"/>
      <c r="X8" s="374"/>
      <c r="Y8" s="374"/>
      <c r="Z8" s="378">
        <f>SUM(Z5:Z7)</f>
        <v>3</v>
      </c>
      <c r="AA8" s="378">
        <f>SUM(AA5:AA7)</f>
        <v>9</v>
      </c>
      <c r="AB8" s="374"/>
      <c r="AC8" s="374"/>
      <c r="AD8" s="374"/>
      <c r="AE8" s="374"/>
      <c r="AF8" s="374"/>
    </row>
    <row r="9" spans="1:32" ht="87.75" customHeight="1" x14ac:dyDescent="0.2">
      <c r="A9" s="374"/>
      <c r="B9" s="375"/>
      <c r="C9" s="376"/>
      <c r="D9" s="374"/>
      <c r="E9" s="374"/>
      <c r="F9" s="374"/>
      <c r="G9" s="374"/>
      <c r="H9" s="374"/>
      <c r="I9" s="374"/>
      <c r="J9" s="377"/>
      <c r="K9" s="377"/>
      <c r="L9" s="377"/>
      <c r="M9" s="374"/>
      <c r="N9" s="374"/>
      <c r="O9" s="378"/>
      <c r="P9" s="378"/>
      <c r="Q9" s="378"/>
      <c r="R9" s="378"/>
      <c r="S9" s="378"/>
      <c r="T9" s="378"/>
      <c r="U9" s="374"/>
      <c r="V9" s="374"/>
      <c r="W9" s="374"/>
      <c r="X9" s="374"/>
      <c r="Y9" s="374"/>
      <c r="Z9" s="374"/>
      <c r="AA9" s="374"/>
      <c r="AB9" s="374"/>
      <c r="AC9" s="374"/>
      <c r="AD9" s="374"/>
      <c r="AE9" s="374"/>
      <c r="AF9" s="374"/>
    </row>
  </sheetData>
  <mergeCells count="29">
    <mergeCell ref="A1:X1"/>
    <mergeCell ref="A2:A4"/>
    <mergeCell ref="B2:B4"/>
    <mergeCell ref="C2:C4"/>
    <mergeCell ref="D2:D4"/>
    <mergeCell ref="E2:E4"/>
    <mergeCell ref="F2:H2"/>
    <mergeCell ref="I2:I4"/>
    <mergeCell ref="J2:J4"/>
    <mergeCell ref="K2:K4"/>
    <mergeCell ref="F3:F4"/>
    <mergeCell ref="G3:G4"/>
    <mergeCell ref="H3:H4"/>
    <mergeCell ref="AC2:AC4"/>
    <mergeCell ref="AE2:AE4"/>
    <mergeCell ref="Z3:AA3"/>
    <mergeCell ref="L2:L4"/>
    <mergeCell ref="M2:M4"/>
    <mergeCell ref="N2:N4"/>
    <mergeCell ref="O2:O4"/>
    <mergeCell ref="P2:P4"/>
    <mergeCell ref="Q2:Q4"/>
    <mergeCell ref="X3:Y3"/>
    <mergeCell ref="R2:R4"/>
    <mergeCell ref="S2:S4"/>
    <mergeCell ref="T2:AA2"/>
    <mergeCell ref="AB2:AB4"/>
    <mergeCell ref="T3:U3"/>
    <mergeCell ref="V3:W3"/>
  </mergeCells>
  <dataValidations count="8">
    <dataValidation type="list" allowBlank="1" showInputMessage="1" showErrorMessage="1" sqref="I5:I7">
      <formula1>มาตรฐานรถ</formula1>
    </dataValidation>
    <dataValidation type="list" allowBlank="1" showInputMessage="1" showErrorMessage="1" sqref="J5:J7">
      <formula1>รายละเอียดมาตรฐานรถ</formula1>
    </dataValidation>
    <dataValidation type="list" allowBlank="1" showInputMessage="1" showErrorMessage="1" sqref="AE5:AE7">
      <formula1>สาเหตุย่อย</formula1>
    </dataValidation>
    <dataValidation type="list" allowBlank="1" showInputMessage="1" showErrorMessage="1" sqref="AD5:AD7">
      <formula1>สาเหตุอื่น</formula1>
    </dataValidation>
    <dataValidation type="list" allowBlank="1" showInputMessage="1" showErrorMessage="1" sqref="AC5:AC7">
      <formula1>รถต้นเหตุ</formula1>
    </dataValidation>
    <dataValidation type="list" allowBlank="1" showInputMessage="1" showErrorMessage="1" sqref="AB5:AB7">
      <formula1>รถคู่กรณี</formula1>
    </dataValidation>
    <dataValidation type="list" allowBlank="1" showInputMessage="1" showErrorMessage="1" sqref="N5:N7">
      <formula1>สถานะภาษีรถ</formula1>
    </dataValidation>
    <dataValidation type="list" allowBlank="1" showInputMessage="1" showErrorMessage="1" sqref="K5:K7">
      <formula1>List_หมวด</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workbookViewId="0">
      <selection activeCell="G10" sqref="G10"/>
    </sheetView>
  </sheetViews>
  <sheetFormatPr defaultRowHeight="14.25" x14ac:dyDescent="0.2"/>
  <cols>
    <col min="20" max="27" width="5.125" customWidth="1"/>
    <col min="31" max="31" width="38.25" customWidth="1"/>
  </cols>
  <sheetData>
    <row r="1" spans="1:31" ht="27.75" x14ac:dyDescent="0.65">
      <c r="A1" s="1208" t="s">
        <v>3875</v>
      </c>
      <c r="B1" s="1208"/>
      <c r="C1" s="1208"/>
      <c r="D1" s="1208"/>
      <c r="E1" s="1208"/>
      <c r="F1" s="1208"/>
      <c r="G1" s="1208"/>
      <c r="H1" s="1208"/>
      <c r="I1" s="1208"/>
      <c r="J1" s="1208"/>
      <c r="K1" s="1208"/>
      <c r="L1" s="1208"/>
      <c r="M1" s="1208"/>
      <c r="N1" s="1208"/>
      <c r="O1" s="1208"/>
      <c r="P1" s="1208"/>
      <c r="Q1" s="1208"/>
      <c r="R1" s="1208"/>
      <c r="S1" s="1208"/>
      <c r="T1" s="1208"/>
      <c r="U1" s="1208"/>
      <c r="V1" s="1208"/>
      <c r="W1" s="1208"/>
      <c r="X1" s="1208"/>
      <c r="Y1" s="1208"/>
      <c r="Z1" s="1208"/>
      <c r="AA1" s="1208"/>
      <c r="AB1" s="1208"/>
      <c r="AC1" s="1208"/>
      <c r="AD1" s="1208"/>
    </row>
    <row r="2" spans="1:31" ht="28.5" thickBot="1" x14ac:dyDescent="0.7">
      <c r="A2" s="1208" t="s">
        <v>3057</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row>
    <row r="3" spans="1:31" ht="24" thickBot="1" x14ac:dyDescent="0.6">
      <c r="A3" s="1202" t="s">
        <v>163</v>
      </c>
      <c r="B3" s="1209" t="s">
        <v>1364</v>
      </c>
      <c r="C3" s="1210" t="s">
        <v>1365</v>
      </c>
      <c r="D3" s="1210" t="s">
        <v>189</v>
      </c>
      <c r="E3" s="1206" t="s">
        <v>165</v>
      </c>
      <c r="F3" s="1206"/>
      <c r="G3" s="1206"/>
      <c r="H3" s="1202" t="s">
        <v>190</v>
      </c>
      <c r="I3" s="1202" t="s">
        <v>194</v>
      </c>
      <c r="J3" s="1202" t="s">
        <v>2490</v>
      </c>
      <c r="K3" s="1202" t="s">
        <v>191</v>
      </c>
      <c r="L3" s="1202" t="s">
        <v>192</v>
      </c>
      <c r="M3" s="1202" t="s">
        <v>193</v>
      </c>
      <c r="N3" s="1211" t="s">
        <v>2492</v>
      </c>
      <c r="O3" s="1211" t="s">
        <v>2493</v>
      </c>
      <c r="P3" s="1203" t="s">
        <v>2494</v>
      </c>
      <c r="Q3" s="1203" t="s">
        <v>2495</v>
      </c>
      <c r="R3" s="1203" t="s">
        <v>1374</v>
      </c>
      <c r="S3" s="1203" t="s">
        <v>2496</v>
      </c>
      <c r="T3" s="1206" t="s">
        <v>1369</v>
      </c>
      <c r="U3" s="1206"/>
      <c r="V3" s="1206"/>
      <c r="W3" s="1206"/>
      <c r="X3" s="1206"/>
      <c r="Y3" s="1206"/>
      <c r="Z3" s="1206"/>
      <c r="AA3" s="1206"/>
      <c r="AB3" s="1207" t="s">
        <v>122</v>
      </c>
      <c r="AC3" s="1207" t="s">
        <v>124</v>
      </c>
      <c r="AD3" s="1202" t="s">
        <v>214</v>
      </c>
      <c r="AE3" s="1202" t="s">
        <v>175</v>
      </c>
    </row>
    <row r="4" spans="1:31" ht="24" thickBot="1" x14ac:dyDescent="0.25">
      <c r="A4" s="1202"/>
      <c r="B4" s="1209"/>
      <c r="C4" s="1210"/>
      <c r="D4" s="1210"/>
      <c r="E4" s="1202" t="s">
        <v>1371</v>
      </c>
      <c r="F4" s="1203" t="s">
        <v>187</v>
      </c>
      <c r="G4" s="1202" t="s">
        <v>188</v>
      </c>
      <c r="H4" s="1202"/>
      <c r="I4" s="1202"/>
      <c r="J4" s="1202"/>
      <c r="K4" s="1202"/>
      <c r="L4" s="1202"/>
      <c r="M4" s="1202"/>
      <c r="N4" s="1211"/>
      <c r="O4" s="1211"/>
      <c r="P4" s="1203"/>
      <c r="Q4" s="1203"/>
      <c r="R4" s="1203"/>
      <c r="S4" s="1203"/>
      <c r="T4" s="1204" t="s">
        <v>1372</v>
      </c>
      <c r="U4" s="1204"/>
      <c r="V4" s="1205" t="s">
        <v>106</v>
      </c>
      <c r="W4" s="1205"/>
      <c r="X4" s="1205" t="s">
        <v>212</v>
      </c>
      <c r="Y4" s="1205"/>
      <c r="Z4" s="1203" t="s">
        <v>213</v>
      </c>
      <c r="AA4" s="1203"/>
      <c r="AB4" s="1207"/>
      <c r="AC4" s="1207"/>
      <c r="AD4" s="1202"/>
      <c r="AE4" s="1202"/>
    </row>
    <row r="5" spans="1:31" ht="63.75" thickBot="1" x14ac:dyDescent="0.25">
      <c r="A5" s="1202"/>
      <c r="B5" s="1209"/>
      <c r="C5" s="1210"/>
      <c r="D5" s="1210"/>
      <c r="E5" s="1202"/>
      <c r="F5" s="1203"/>
      <c r="G5" s="1202"/>
      <c r="H5" s="1202"/>
      <c r="I5" s="1202"/>
      <c r="J5" s="1202"/>
      <c r="K5" s="1202"/>
      <c r="L5" s="1202"/>
      <c r="M5" s="1202"/>
      <c r="N5" s="1211"/>
      <c r="O5" s="1211"/>
      <c r="P5" s="1203"/>
      <c r="Q5" s="1203"/>
      <c r="R5" s="1203"/>
      <c r="S5" s="1203"/>
      <c r="T5" s="532" t="s">
        <v>218</v>
      </c>
      <c r="U5" s="532" t="s">
        <v>219</v>
      </c>
      <c r="V5" s="532" t="s">
        <v>218</v>
      </c>
      <c r="W5" s="532" t="s">
        <v>219</v>
      </c>
      <c r="X5" s="532" t="s">
        <v>218</v>
      </c>
      <c r="Y5" s="532" t="s">
        <v>219</v>
      </c>
      <c r="Z5" s="533" t="s">
        <v>218</v>
      </c>
      <c r="AA5" s="533" t="s">
        <v>219</v>
      </c>
      <c r="AB5" s="1207"/>
      <c r="AC5" s="1207"/>
      <c r="AD5" s="1202"/>
      <c r="AE5" s="1202"/>
    </row>
    <row r="6" spans="1:31" ht="35.25" customHeight="1" x14ac:dyDescent="0.2">
      <c r="A6" s="311">
        <v>1</v>
      </c>
      <c r="B6" s="534">
        <v>241277</v>
      </c>
      <c r="C6" s="535" t="s">
        <v>2629</v>
      </c>
      <c r="D6" s="536" t="s">
        <v>1131</v>
      </c>
      <c r="E6" s="463" t="s">
        <v>3058</v>
      </c>
      <c r="F6" s="463" t="s">
        <v>3059</v>
      </c>
      <c r="G6" s="536" t="s">
        <v>3060</v>
      </c>
      <c r="H6" s="537" t="s">
        <v>3061</v>
      </c>
      <c r="I6" s="463" t="s">
        <v>93</v>
      </c>
      <c r="J6" s="463" t="s">
        <v>104</v>
      </c>
      <c r="K6" s="463" t="s">
        <v>96</v>
      </c>
      <c r="L6" s="538"/>
      <c r="M6" s="538"/>
      <c r="N6" s="539" t="s">
        <v>93</v>
      </c>
      <c r="O6" s="540" t="s">
        <v>304</v>
      </c>
      <c r="P6" s="463" t="s">
        <v>3062</v>
      </c>
      <c r="Q6" s="463" t="s">
        <v>3062</v>
      </c>
      <c r="R6" s="463" t="s">
        <v>3063</v>
      </c>
      <c r="S6" s="463" t="s">
        <v>3064</v>
      </c>
      <c r="T6" s="541" t="s">
        <v>153</v>
      </c>
      <c r="U6" s="541" t="s">
        <v>153</v>
      </c>
      <c r="V6" s="541" t="s">
        <v>153</v>
      </c>
      <c r="W6" s="541" t="s">
        <v>153</v>
      </c>
      <c r="X6" s="541" t="s">
        <v>153</v>
      </c>
      <c r="Y6" s="541" t="s">
        <v>153</v>
      </c>
      <c r="Z6" s="542">
        <f>SUM(T6,V6,X6)</f>
        <v>0</v>
      </c>
      <c r="AA6" s="542">
        <f>SUM(U6,W6,Y6)</f>
        <v>0</v>
      </c>
      <c r="AB6" s="543" t="s">
        <v>150</v>
      </c>
      <c r="AC6" s="463" t="s">
        <v>115</v>
      </c>
      <c r="AD6" s="463" t="s">
        <v>3065</v>
      </c>
      <c r="AE6" s="544" t="s">
        <v>3066</v>
      </c>
    </row>
    <row r="7" spans="1:31" ht="35.25" customHeight="1" x14ac:dyDescent="0.2">
      <c r="A7" s="230">
        <v>2</v>
      </c>
      <c r="B7" s="417">
        <v>241277</v>
      </c>
      <c r="C7" s="408" t="s">
        <v>3067</v>
      </c>
      <c r="D7" s="232" t="s">
        <v>1018</v>
      </c>
      <c r="E7" s="232" t="s">
        <v>3068</v>
      </c>
      <c r="F7" s="232" t="s">
        <v>3069</v>
      </c>
      <c r="G7" s="409" t="s">
        <v>228</v>
      </c>
      <c r="H7" s="232" t="s">
        <v>3070</v>
      </c>
      <c r="I7" s="409" t="s">
        <v>2671</v>
      </c>
      <c r="J7" s="232" t="s">
        <v>105</v>
      </c>
      <c r="K7" s="232" t="s">
        <v>100</v>
      </c>
      <c r="L7" s="409">
        <v>100</v>
      </c>
      <c r="M7" s="232" t="s">
        <v>3071</v>
      </c>
      <c r="N7" s="397" t="s">
        <v>3072</v>
      </c>
      <c r="O7" s="398" t="s">
        <v>242</v>
      </c>
      <c r="P7" s="411" t="s">
        <v>243</v>
      </c>
      <c r="Q7" s="411" t="s">
        <v>3073</v>
      </c>
      <c r="R7" s="232" t="s">
        <v>3074</v>
      </c>
      <c r="S7" s="232" t="s">
        <v>3075</v>
      </c>
      <c r="T7" s="427" t="s">
        <v>153</v>
      </c>
      <c r="U7" s="427" t="s">
        <v>153</v>
      </c>
      <c r="V7" s="427" t="s">
        <v>153</v>
      </c>
      <c r="W7" s="427" t="s">
        <v>153</v>
      </c>
      <c r="X7" s="427" t="s">
        <v>153</v>
      </c>
      <c r="Y7" s="427" t="s">
        <v>153</v>
      </c>
      <c r="Z7" s="545">
        <f t="shared" ref="Z7:AA11" si="0">SUM(T7,V7,X7)</f>
        <v>0</v>
      </c>
      <c r="AA7" s="545">
        <f t="shared" si="0"/>
        <v>0</v>
      </c>
      <c r="AB7" s="415" t="s">
        <v>150</v>
      </c>
      <c r="AC7" s="232" t="s">
        <v>122</v>
      </c>
      <c r="AD7" s="232" t="s">
        <v>141</v>
      </c>
      <c r="AE7" s="546" t="s">
        <v>3076</v>
      </c>
    </row>
    <row r="8" spans="1:31" ht="35.25" customHeight="1" x14ac:dyDescent="0.2">
      <c r="A8" s="230">
        <v>3</v>
      </c>
      <c r="B8" s="417">
        <v>241278</v>
      </c>
      <c r="C8" s="408" t="s">
        <v>1984</v>
      </c>
      <c r="D8" s="409" t="s">
        <v>555</v>
      </c>
      <c r="E8" s="232" t="s">
        <v>3077</v>
      </c>
      <c r="F8" s="232" t="s">
        <v>3078</v>
      </c>
      <c r="G8" s="409" t="s">
        <v>3078</v>
      </c>
      <c r="H8" s="547" t="s">
        <v>3079</v>
      </c>
      <c r="I8" s="232" t="s">
        <v>2530</v>
      </c>
      <c r="J8" s="232" t="s">
        <v>323</v>
      </c>
      <c r="K8" s="232" t="s">
        <v>96</v>
      </c>
      <c r="L8" s="409"/>
      <c r="M8" s="410"/>
      <c r="N8" s="548" t="s">
        <v>3080</v>
      </c>
      <c r="O8" s="411" t="s">
        <v>242</v>
      </c>
      <c r="P8" s="232" t="s">
        <v>3081</v>
      </c>
      <c r="Q8" s="232" t="s">
        <v>3082</v>
      </c>
      <c r="R8" s="232" t="s">
        <v>3083</v>
      </c>
      <c r="S8" s="232" t="s">
        <v>3084</v>
      </c>
      <c r="T8" s="414" t="s">
        <v>153</v>
      </c>
      <c r="U8" s="427">
        <v>1</v>
      </c>
      <c r="V8" s="427" t="s">
        <v>153</v>
      </c>
      <c r="W8" s="427" t="s">
        <v>153</v>
      </c>
      <c r="X8" s="414" t="s">
        <v>153</v>
      </c>
      <c r="Y8" s="427" t="s">
        <v>153</v>
      </c>
      <c r="Z8" s="545">
        <f t="shared" si="0"/>
        <v>0</v>
      </c>
      <c r="AA8" s="545">
        <f t="shared" si="0"/>
        <v>1</v>
      </c>
      <c r="AB8" s="415" t="s">
        <v>118</v>
      </c>
      <c r="AC8" s="232" t="s">
        <v>115</v>
      </c>
      <c r="AD8" s="549" t="s">
        <v>2736</v>
      </c>
      <c r="AE8" s="550" t="s">
        <v>3085</v>
      </c>
    </row>
    <row r="9" spans="1:31" ht="35.25" customHeight="1" x14ac:dyDescent="0.2">
      <c r="A9" s="230">
        <v>4</v>
      </c>
      <c r="B9" s="417">
        <v>241278</v>
      </c>
      <c r="C9" s="408" t="s">
        <v>2159</v>
      </c>
      <c r="D9" s="409" t="s">
        <v>797</v>
      </c>
      <c r="E9" s="232" t="s">
        <v>3086</v>
      </c>
      <c r="F9" s="232" t="s">
        <v>3087</v>
      </c>
      <c r="G9" s="409" t="s">
        <v>228</v>
      </c>
      <c r="H9" s="547" t="s">
        <v>3088</v>
      </c>
      <c r="I9" s="232" t="s">
        <v>471</v>
      </c>
      <c r="J9" s="232" t="s">
        <v>104</v>
      </c>
      <c r="K9" s="232" t="s">
        <v>96</v>
      </c>
      <c r="L9" s="409"/>
      <c r="M9" s="410"/>
      <c r="N9" s="411"/>
      <c r="O9" s="411"/>
      <c r="P9" s="232" t="s">
        <v>3089</v>
      </c>
      <c r="Q9" s="232" t="s">
        <v>3090</v>
      </c>
      <c r="R9" s="232" t="s">
        <v>3091</v>
      </c>
      <c r="S9" s="232" t="s">
        <v>3092</v>
      </c>
      <c r="T9" s="414" t="s">
        <v>153</v>
      </c>
      <c r="U9" s="427" t="s">
        <v>153</v>
      </c>
      <c r="V9" s="427" t="s">
        <v>153</v>
      </c>
      <c r="W9" s="427" t="s">
        <v>153</v>
      </c>
      <c r="X9" s="414" t="s">
        <v>153</v>
      </c>
      <c r="Y9" s="414">
        <v>1</v>
      </c>
      <c r="Z9" s="545">
        <f t="shared" si="0"/>
        <v>0</v>
      </c>
      <c r="AA9" s="545">
        <f t="shared" si="0"/>
        <v>1</v>
      </c>
      <c r="AB9" s="415" t="s">
        <v>368</v>
      </c>
      <c r="AC9" s="232" t="s">
        <v>122</v>
      </c>
      <c r="AD9" s="549" t="s">
        <v>145</v>
      </c>
      <c r="AE9" s="546" t="s">
        <v>3093</v>
      </c>
    </row>
    <row r="10" spans="1:31" ht="35.25" customHeight="1" x14ac:dyDescent="0.2">
      <c r="A10" s="230">
        <v>5</v>
      </c>
      <c r="B10" s="417">
        <v>241279</v>
      </c>
      <c r="C10" s="408" t="s">
        <v>3094</v>
      </c>
      <c r="D10" s="232" t="s">
        <v>1131</v>
      </c>
      <c r="E10" s="232" t="s">
        <v>3095</v>
      </c>
      <c r="F10" s="232" t="s">
        <v>3096</v>
      </c>
      <c r="G10" s="409" t="s">
        <v>3096</v>
      </c>
      <c r="H10" s="480" t="s">
        <v>3097</v>
      </c>
      <c r="I10" s="500" t="s">
        <v>2645</v>
      </c>
      <c r="J10" s="480" t="s">
        <v>104</v>
      </c>
      <c r="K10" s="480" t="s">
        <v>99</v>
      </c>
      <c r="L10" s="409">
        <v>97</v>
      </c>
      <c r="M10" s="480" t="s">
        <v>3098</v>
      </c>
      <c r="N10" s="551" t="s">
        <v>3099</v>
      </c>
      <c r="O10" s="454" t="s">
        <v>242</v>
      </c>
      <c r="P10" s="232" t="s">
        <v>939</v>
      </c>
      <c r="Q10" s="411" t="s">
        <v>3100</v>
      </c>
      <c r="R10" s="232" t="s">
        <v>3101</v>
      </c>
      <c r="S10" s="232" t="s">
        <v>3100</v>
      </c>
      <c r="T10" s="414" t="s">
        <v>153</v>
      </c>
      <c r="U10" s="414">
        <v>1</v>
      </c>
      <c r="V10" s="414" t="s">
        <v>153</v>
      </c>
      <c r="W10" s="414" t="s">
        <v>153</v>
      </c>
      <c r="X10" s="414" t="s">
        <v>153</v>
      </c>
      <c r="Y10" s="414" t="s">
        <v>153</v>
      </c>
      <c r="Z10" s="545">
        <f t="shared" si="0"/>
        <v>0</v>
      </c>
      <c r="AA10" s="545">
        <f t="shared" si="0"/>
        <v>1</v>
      </c>
      <c r="AB10" s="415" t="s">
        <v>118</v>
      </c>
      <c r="AC10" s="232" t="s">
        <v>115</v>
      </c>
      <c r="AD10" s="549" t="s">
        <v>93</v>
      </c>
      <c r="AE10" s="552" t="s">
        <v>3102</v>
      </c>
    </row>
    <row r="11" spans="1:31" ht="35.25" customHeight="1" x14ac:dyDescent="0.2">
      <c r="A11" s="1194">
        <v>6</v>
      </c>
      <c r="B11" s="1195">
        <v>241280</v>
      </c>
      <c r="C11" s="1198" t="s">
        <v>3103</v>
      </c>
      <c r="D11" s="1194" t="s">
        <v>630</v>
      </c>
      <c r="E11" s="1175" t="s">
        <v>3104</v>
      </c>
      <c r="F11" s="1175" t="s">
        <v>1476</v>
      </c>
      <c r="G11" s="1184" t="s">
        <v>1475</v>
      </c>
      <c r="H11" s="555" t="s">
        <v>3105</v>
      </c>
      <c r="I11" s="556" t="s">
        <v>2645</v>
      </c>
      <c r="J11" s="555" t="s">
        <v>104</v>
      </c>
      <c r="K11" s="555" t="s">
        <v>96</v>
      </c>
      <c r="L11" s="557"/>
      <c r="M11" s="557"/>
      <c r="N11" s="558" t="s">
        <v>3106</v>
      </c>
      <c r="O11" s="559" t="s">
        <v>242</v>
      </c>
      <c r="P11" s="560" t="s">
        <v>3107</v>
      </c>
      <c r="Q11" s="558" t="s">
        <v>3108</v>
      </c>
      <c r="R11" s="555" t="s">
        <v>3107</v>
      </c>
      <c r="S11" s="555"/>
      <c r="T11" s="561" t="s">
        <v>153</v>
      </c>
      <c r="U11" s="561">
        <v>21</v>
      </c>
      <c r="V11" s="561" t="s">
        <v>153</v>
      </c>
      <c r="W11" s="561" t="s">
        <v>153</v>
      </c>
      <c r="X11" s="561">
        <v>1</v>
      </c>
      <c r="Y11" s="561">
        <v>1</v>
      </c>
      <c r="Z11" s="562">
        <f t="shared" si="0"/>
        <v>1</v>
      </c>
      <c r="AA11" s="562">
        <f t="shared" si="0"/>
        <v>22</v>
      </c>
      <c r="AB11" s="563" t="s">
        <v>537</v>
      </c>
      <c r="AC11" s="555" t="s">
        <v>115</v>
      </c>
      <c r="AD11" s="555" t="s">
        <v>2583</v>
      </c>
      <c r="AE11" s="1187" t="s">
        <v>3109</v>
      </c>
    </row>
    <row r="12" spans="1:31" ht="35.25" customHeight="1" x14ac:dyDescent="0.2">
      <c r="A12" s="1185"/>
      <c r="B12" s="1196"/>
      <c r="C12" s="1199"/>
      <c r="D12" s="1185"/>
      <c r="E12" s="1201"/>
      <c r="F12" s="1201"/>
      <c r="G12" s="1185"/>
      <c r="H12" s="564" t="s">
        <v>3110</v>
      </c>
      <c r="I12" s="564" t="s">
        <v>549</v>
      </c>
      <c r="J12" s="565" t="s">
        <v>339</v>
      </c>
      <c r="K12" s="564" t="s">
        <v>96</v>
      </c>
      <c r="L12" s="566"/>
      <c r="M12" s="566"/>
      <c r="N12" s="567" t="s">
        <v>3111</v>
      </c>
      <c r="O12" s="568" t="s">
        <v>242</v>
      </c>
      <c r="P12" s="569" t="s">
        <v>3112</v>
      </c>
      <c r="Q12" s="569" t="s">
        <v>3113</v>
      </c>
      <c r="R12" s="565"/>
      <c r="S12" s="565"/>
      <c r="T12" s="570"/>
      <c r="U12" s="570"/>
      <c r="V12" s="570"/>
      <c r="W12" s="570"/>
      <c r="X12" s="570"/>
      <c r="Y12" s="570"/>
      <c r="Z12" s="571"/>
      <c r="AA12" s="571"/>
      <c r="AB12" s="572"/>
      <c r="AC12" s="565"/>
      <c r="AD12" s="565"/>
      <c r="AE12" s="1188"/>
    </row>
    <row r="13" spans="1:31" ht="35.25" customHeight="1" x14ac:dyDescent="0.2">
      <c r="A13" s="1186"/>
      <c r="B13" s="1197"/>
      <c r="C13" s="1200"/>
      <c r="D13" s="1186"/>
      <c r="E13" s="1176"/>
      <c r="F13" s="1176"/>
      <c r="G13" s="1186"/>
      <c r="H13" s="575" t="s">
        <v>3114</v>
      </c>
      <c r="I13" s="575" t="s">
        <v>2530</v>
      </c>
      <c r="J13" s="463" t="s">
        <v>323</v>
      </c>
      <c r="K13" s="575" t="s">
        <v>96</v>
      </c>
      <c r="L13" s="538"/>
      <c r="M13" s="538"/>
      <c r="N13" s="540" t="s">
        <v>3115</v>
      </c>
      <c r="O13" s="466" t="s">
        <v>242</v>
      </c>
      <c r="P13" s="576" t="s">
        <v>3116</v>
      </c>
      <c r="Q13" s="576" t="s">
        <v>3117</v>
      </c>
      <c r="R13" s="463"/>
      <c r="S13" s="463"/>
      <c r="T13" s="577"/>
      <c r="U13" s="577"/>
      <c r="V13" s="577"/>
      <c r="W13" s="577"/>
      <c r="X13" s="577"/>
      <c r="Y13" s="577"/>
      <c r="Z13" s="541"/>
      <c r="AA13" s="541"/>
      <c r="AB13" s="543"/>
      <c r="AC13" s="463"/>
      <c r="AD13" s="463"/>
      <c r="AE13" s="1189"/>
    </row>
    <row r="14" spans="1:31" ht="35.25" customHeight="1" x14ac:dyDescent="0.2">
      <c r="A14" s="230">
        <v>7</v>
      </c>
      <c r="B14" s="417">
        <v>241280</v>
      </c>
      <c r="C14" s="408" t="s">
        <v>3118</v>
      </c>
      <c r="D14" s="232" t="s">
        <v>555</v>
      </c>
      <c r="E14" s="232" t="s">
        <v>3119</v>
      </c>
      <c r="F14" s="232" t="s">
        <v>3120</v>
      </c>
      <c r="G14" s="409" t="s">
        <v>2576</v>
      </c>
      <c r="H14" s="409" t="s">
        <v>3121</v>
      </c>
      <c r="I14" s="232" t="s">
        <v>2768</v>
      </c>
      <c r="J14" s="232" t="s">
        <v>323</v>
      </c>
      <c r="K14" s="232" t="s">
        <v>100</v>
      </c>
      <c r="L14" s="409">
        <v>9903</v>
      </c>
      <c r="M14" s="463" t="s">
        <v>3122</v>
      </c>
      <c r="N14" s="398" t="s">
        <v>3123</v>
      </c>
      <c r="O14" s="398" t="s">
        <v>242</v>
      </c>
      <c r="P14" s="416" t="s">
        <v>3124</v>
      </c>
      <c r="Q14" s="416" t="s">
        <v>3125</v>
      </c>
      <c r="R14" s="232" t="s">
        <v>3126</v>
      </c>
      <c r="S14" s="232" t="s">
        <v>3127</v>
      </c>
      <c r="T14" s="414" t="s">
        <v>153</v>
      </c>
      <c r="U14" s="414" t="s">
        <v>153</v>
      </c>
      <c r="V14" s="414" t="s">
        <v>153</v>
      </c>
      <c r="W14" s="414">
        <v>1</v>
      </c>
      <c r="X14" s="414" t="s">
        <v>153</v>
      </c>
      <c r="Y14" s="414">
        <v>1</v>
      </c>
      <c r="Z14" s="545">
        <f>SUM(T14,V14,X14)</f>
        <v>0</v>
      </c>
      <c r="AA14" s="545">
        <f>SUM(U14,W14,Y14)</f>
        <v>2</v>
      </c>
      <c r="AB14" s="415" t="s">
        <v>3128</v>
      </c>
      <c r="AC14" s="232" t="s">
        <v>122</v>
      </c>
      <c r="AD14" s="232" t="s">
        <v>136</v>
      </c>
      <c r="AE14" s="578" t="s">
        <v>3129</v>
      </c>
    </row>
    <row r="15" spans="1:31" ht="35.25" customHeight="1" x14ac:dyDescent="0.2">
      <c r="A15" s="230">
        <v>8</v>
      </c>
      <c r="B15" s="417">
        <v>241281</v>
      </c>
      <c r="C15" s="408" t="s">
        <v>3130</v>
      </c>
      <c r="D15" s="409" t="s">
        <v>607</v>
      </c>
      <c r="E15" s="232" t="s">
        <v>3131</v>
      </c>
      <c r="F15" s="232" t="s">
        <v>3132</v>
      </c>
      <c r="G15" s="409" t="s">
        <v>228</v>
      </c>
      <c r="H15" s="409" t="s">
        <v>3133</v>
      </c>
      <c r="I15" s="232" t="s">
        <v>2645</v>
      </c>
      <c r="J15" s="232" t="s">
        <v>104</v>
      </c>
      <c r="K15" s="232" t="s">
        <v>100</v>
      </c>
      <c r="L15" s="409">
        <v>21</v>
      </c>
      <c r="M15" s="232" t="s">
        <v>3134</v>
      </c>
      <c r="N15" s="398" t="s">
        <v>3135</v>
      </c>
      <c r="O15" s="398" t="s">
        <v>242</v>
      </c>
      <c r="P15" s="416" t="s">
        <v>3136</v>
      </c>
      <c r="Q15" s="416" t="s">
        <v>2703</v>
      </c>
      <c r="R15" s="232" t="s">
        <v>3137</v>
      </c>
      <c r="S15" s="232" t="s">
        <v>3138</v>
      </c>
      <c r="T15" s="414" t="s">
        <v>153</v>
      </c>
      <c r="U15" s="414" t="s">
        <v>153</v>
      </c>
      <c r="V15" s="414" t="s">
        <v>153</v>
      </c>
      <c r="W15" s="414" t="s">
        <v>153</v>
      </c>
      <c r="X15" s="414">
        <v>1</v>
      </c>
      <c r="Y15" s="414" t="s">
        <v>153</v>
      </c>
      <c r="Z15" s="545">
        <f t="shared" ref="Z15:AA35" si="1">SUM(T15,V15,X15)</f>
        <v>1</v>
      </c>
      <c r="AA15" s="545">
        <f t="shared" si="1"/>
        <v>0</v>
      </c>
      <c r="AB15" s="415" t="s">
        <v>119</v>
      </c>
      <c r="AC15" s="232" t="s">
        <v>115</v>
      </c>
      <c r="AD15" s="232" t="s">
        <v>3139</v>
      </c>
      <c r="AE15" s="579" t="s">
        <v>3140</v>
      </c>
    </row>
    <row r="16" spans="1:31" ht="35.25" customHeight="1" x14ac:dyDescent="0.2">
      <c r="A16" s="230">
        <v>9</v>
      </c>
      <c r="B16" s="417">
        <v>241281</v>
      </c>
      <c r="C16" s="408" t="s">
        <v>3141</v>
      </c>
      <c r="D16" s="232" t="s">
        <v>663</v>
      </c>
      <c r="E16" s="232" t="s">
        <v>3142</v>
      </c>
      <c r="F16" s="232" t="s">
        <v>3143</v>
      </c>
      <c r="G16" s="409" t="s">
        <v>3144</v>
      </c>
      <c r="H16" s="409" t="s">
        <v>3145</v>
      </c>
      <c r="I16" s="232" t="s">
        <v>2645</v>
      </c>
      <c r="J16" s="232" t="s">
        <v>104</v>
      </c>
      <c r="K16" s="232" t="s">
        <v>96</v>
      </c>
      <c r="L16" s="538"/>
      <c r="M16" s="538"/>
      <c r="N16" s="398" t="s">
        <v>3146</v>
      </c>
      <c r="O16" s="398" t="s">
        <v>242</v>
      </c>
      <c r="P16" s="416" t="s">
        <v>3147</v>
      </c>
      <c r="Q16" s="416" t="s">
        <v>3148</v>
      </c>
      <c r="R16" s="232" t="s">
        <v>3149</v>
      </c>
      <c r="S16" s="232" t="s">
        <v>3150</v>
      </c>
      <c r="T16" s="414" t="s">
        <v>153</v>
      </c>
      <c r="U16" s="414" t="s">
        <v>153</v>
      </c>
      <c r="V16" s="414" t="s">
        <v>153</v>
      </c>
      <c r="W16" s="414" t="s">
        <v>153</v>
      </c>
      <c r="X16" s="414" t="s">
        <v>153</v>
      </c>
      <c r="Y16" s="414">
        <v>2</v>
      </c>
      <c r="Z16" s="545">
        <f t="shared" si="1"/>
        <v>0</v>
      </c>
      <c r="AA16" s="545">
        <f t="shared" si="1"/>
        <v>2</v>
      </c>
      <c r="AB16" s="415" t="s">
        <v>116</v>
      </c>
      <c r="AC16" s="232" t="s">
        <v>122</v>
      </c>
      <c r="AD16" s="232" t="s">
        <v>140</v>
      </c>
      <c r="AE16" s="578" t="s">
        <v>3151</v>
      </c>
    </row>
    <row r="17" spans="1:31" ht="35.25" customHeight="1" x14ac:dyDescent="0.2">
      <c r="A17" s="230">
        <v>10</v>
      </c>
      <c r="B17" s="417">
        <v>241281</v>
      </c>
      <c r="C17" s="408" t="s">
        <v>3152</v>
      </c>
      <c r="D17" s="409" t="s">
        <v>540</v>
      </c>
      <c r="E17" s="232" t="s">
        <v>3153</v>
      </c>
      <c r="F17" s="232" t="s">
        <v>539</v>
      </c>
      <c r="G17" s="409" t="s">
        <v>228</v>
      </c>
      <c r="H17" s="232" t="s">
        <v>3154</v>
      </c>
      <c r="I17" s="232" t="s">
        <v>2645</v>
      </c>
      <c r="J17" s="232" t="s">
        <v>104</v>
      </c>
      <c r="K17" s="232" t="s">
        <v>96</v>
      </c>
      <c r="L17" s="538"/>
      <c r="M17" s="538"/>
      <c r="N17" s="411" t="s">
        <v>3155</v>
      </c>
      <c r="O17" s="398" t="s">
        <v>242</v>
      </c>
      <c r="P17" s="416" t="s">
        <v>3156</v>
      </c>
      <c r="Q17" s="416" t="s">
        <v>3157</v>
      </c>
      <c r="R17" s="232" t="s">
        <v>3158</v>
      </c>
      <c r="S17" s="232" t="s">
        <v>3159</v>
      </c>
      <c r="T17" s="414" t="s">
        <v>153</v>
      </c>
      <c r="U17" s="414" t="s">
        <v>153</v>
      </c>
      <c r="V17" s="414" t="s">
        <v>153</v>
      </c>
      <c r="W17" s="414" t="s">
        <v>153</v>
      </c>
      <c r="X17" s="414" t="s">
        <v>153</v>
      </c>
      <c r="Y17" s="414">
        <v>3</v>
      </c>
      <c r="Z17" s="545">
        <f t="shared" si="1"/>
        <v>0</v>
      </c>
      <c r="AA17" s="545">
        <f t="shared" si="1"/>
        <v>3</v>
      </c>
      <c r="AB17" s="415" t="s">
        <v>368</v>
      </c>
      <c r="AC17" s="232" t="s">
        <v>122</v>
      </c>
      <c r="AD17" s="232" t="s">
        <v>141</v>
      </c>
      <c r="AE17" s="579" t="s">
        <v>3160</v>
      </c>
    </row>
    <row r="18" spans="1:31" ht="35.25" customHeight="1" x14ac:dyDescent="0.2">
      <c r="A18" s="230">
        <v>11</v>
      </c>
      <c r="B18" s="417">
        <v>241282</v>
      </c>
      <c r="C18" s="408" t="s">
        <v>3141</v>
      </c>
      <c r="D18" s="409" t="s">
        <v>384</v>
      </c>
      <c r="E18" s="232" t="s">
        <v>3161</v>
      </c>
      <c r="F18" s="232" t="s">
        <v>3162</v>
      </c>
      <c r="G18" s="409" t="s">
        <v>228</v>
      </c>
      <c r="H18" s="409" t="s">
        <v>3163</v>
      </c>
      <c r="I18" s="232" t="s">
        <v>2768</v>
      </c>
      <c r="J18" s="232" t="s">
        <v>323</v>
      </c>
      <c r="K18" s="232" t="s">
        <v>100</v>
      </c>
      <c r="L18" s="409">
        <v>49</v>
      </c>
      <c r="M18" s="232" t="s">
        <v>3164</v>
      </c>
      <c r="N18" s="397" t="s">
        <v>3165</v>
      </c>
      <c r="O18" s="398" t="s">
        <v>242</v>
      </c>
      <c r="P18" s="411" t="s">
        <v>3166</v>
      </c>
      <c r="Q18" s="411" t="s">
        <v>3167</v>
      </c>
      <c r="R18" s="232" t="s">
        <v>3168</v>
      </c>
      <c r="S18" s="232" t="s">
        <v>3169</v>
      </c>
      <c r="T18" s="414" t="s">
        <v>153</v>
      </c>
      <c r="U18" s="414" t="s">
        <v>153</v>
      </c>
      <c r="V18" s="414" t="s">
        <v>153</v>
      </c>
      <c r="W18" s="414">
        <v>1</v>
      </c>
      <c r="X18" s="414" t="s">
        <v>153</v>
      </c>
      <c r="Y18" s="414" t="s">
        <v>153</v>
      </c>
      <c r="Z18" s="545">
        <f t="shared" si="1"/>
        <v>0</v>
      </c>
      <c r="AA18" s="545">
        <f t="shared" si="1"/>
        <v>1</v>
      </c>
      <c r="AB18" s="415" t="s">
        <v>118</v>
      </c>
      <c r="AC18" s="232" t="s">
        <v>115</v>
      </c>
      <c r="AD18" s="232" t="s">
        <v>93</v>
      </c>
      <c r="AE18" s="579" t="s">
        <v>3170</v>
      </c>
    </row>
    <row r="19" spans="1:31" ht="35.25" customHeight="1" x14ac:dyDescent="0.2">
      <c r="A19" s="230">
        <v>12</v>
      </c>
      <c r="B19" s="417">
        <v>241282</v>
      </c>
      <c r="C19" s="408" t="s">
        <v>3171</v>
      </c>
      <c r="D19" s="409" t="s">
        <v>630</v>
      </c>
      <c r="E19" s="232" t="s">
        <v>3172</v>
      </c>
      <c r="F19" s="232" t="s">
        <v>1475</v>
      </c>
      <c r="G19" s="409" t="s">
        <v>1475</v>
      </c>
      <c r="H19" s="409" t="s">
        <v>3173</v>
      </c>
      <c r="I19" s="409" t="s">
        <v>2530</v>
      </c>
      <c r="J19" s="232" t="s">
        <v>323</v>
      </c>
      <c r="K19" s="232" t="s">
        <v>96</v>
      </c>
      <c r="L19" s="538"/>
      <c r="M19" s="538"/>
      <c r="N19" s="397" t="s">
        <v>3174</v>
      </c>
      <c r="O19" s="398" t="s">
        <v>242</v>
      </c>
      <c r="P19" s="411" t="s">
        <v>3175</v>
      </c>
      <c r="Q19" s="411" t="s">
        <v>3176</v>
      </c>
      <c r="R19" s="232" t="s">
        <v>3177</v>
      </c>
      <c r="S19" s="232" t="s">
        <v>3178</v>
      </c>
      <c r="T19" s="414" t="s">
        <v>153</v>
      </c>
      <c r="U19" s="414" t="s">
        <v>153</v>
      </c>
      <c r="V19" s="414" t="s">
        <v>153</v>
      </c>
      <c r="W19" s="414">
        <v>5</v>
      </c>
      <c r="X19" s="414" t="s">
        <v>153</v>
      </c>
      <c r="Y19" s="414" t="s">
        <v>153</v>
      </c>
      <c r="Z19" s="545">
        <f t="shared" si="1"/>
        <v>0</v>
      </c>
      <c r="AA19" s="545">
        <f t="shared" si="1"/>
        <v>5</v>
      </c>
      <c r="AB19" s="415" t="s">
        <v>118</v>
      </c>
      <c r="AC19" s="232" t="s">
        <v>115</v>
      </c>
      <c r="AD19" s="232" t="s">
        <v>142</v>
      </c>
      <c r="AE19" s="579" t="s">
        <v>3179</v>
      </c>
    </row>
    <row r="20" spans="1:31" ht="35.25" customHeight="1" x14ac:dyDescent="0.2">
      <c r="A20" s="230">
        <v>13</v>
      </c>
      <c r="B20" s="417">
        <v>241284</v>
      </c>
      <c r="C20" s="408" t="s">
        <v>3180</v>
      </c>
      <c r="D20" s="230" t="s">
        <v>2707</v>
      </c>
      <c r="E20" s="580" t="s">
        <v>3181</v>
      </c>
      <c r="F20" s="230" t="s">
        <v>3182</v>
      </c>
      <c r="G20" s="230" t="s">
        <v>1789</v>
      </c>
      <c r="H20" s="230" t="s">
        <v>3183</v>
      </c>
      <c r="I20" s="409" t="s">
        <v>277</v>
      </c>
      <c r="J20" s="232" t="s">
        <v>104</v>
      </c>
      <c r="K20" s="232" t="s">
        <v>96</v>
      </c>
      <c r="L20" s="538"/>
      <c r="M20" s="538"/>
      <c r="N20" s="397" t="s">
        <v>3184</v>
      </c>
      <c r="O20" s="398" t="s">
        <v>242</v>
      </c>
      <c r="P20" s="411" t="s">
        <v>3185</v>
      </c>
      <c r="Q20" s="411" t="s">
        <v>3186</v>
      </c>
      <c r="R20" s="232" t="s">
        <v>3187</v>
      </c>
      <c r="S20" s="232" t="s">
        <v>3188</v>
      </c>
      <c r="T20" s="414" t="s">
        <v>153</v>
      </c>
      <c r="U20" s="414">
        <v>1</v>
      </c>
      <c r="V20" s="414" t="s">
        <v>153</v>
      </c>
      <c r="W20" s="414" t="s">
        <v>153</v>
      </c>
      <c r="X20" s="414" t="s">
        <v>153</v>
      </c>
      <c r="Y20" s="414" t="s">
        <v>153</v>
      </c>
      <c r="Z20" s="545">
        <f t="shared" si="1"/>
        <v>0</v>
      </c>
      <c r="AA20" s="545">
        <f t="shared" si="1"/>
        <v>1</v>
      </c>
      <c r="AB20" s="415" t="s">
        <v>118</v>
      </c>
      <c r="AC20" s="232" t="s">
        <v>115</v>
      </c>
      <c r="AD20" s="232" t="s">
        <v>141</v>
      </c>
      <c r="AE20" s="550" t="s">
        <v>3189</v>
      </c>
    </row>
    <row r="21" spans="1:31" ht="35.25" customHeight="1" x14ac:dyDescent="0.2">
      <c r="A21" s="230">
        <v>14</v>
      </c>
      <c r="B21" s="417">
        <v>241285</v>
      </c>
      <c r="C21" s="408" t="s">
        <v>1872</v>
      </c>
      <c r="D21" s="409" t="s">
        <v>663</v>
      </c>
      <c r="E21" s="232" t="s">
        <v>3190</v>
      </c>
      <c r="F21" s="232" t="s">
        <v>3191</v>
      </c>
      <c r="G21" s="409" t="s">
        <v>3192</v>
      </c>
      <c r="H21" s="232" t="s">
        <v>3193</v>
      </c>
      <c r="I21" s="232" t="s">
        <v>2530</v>
      </c>
      <c r="J21" s="232" t="s">
        <v>323</v>
      </c>
      <c r="K21" s="232" t="s">
        <v>101</v>
      </c>
      <c r="L21" s="409">
        <v>490</v>
      </c>
      <c r="M21" s="232" t="s">
        <v>3194</v>
      </c>
      <c r="N21" s="411" t="s">
        <v>3195</v>
      </c>
      <c r="O21" s="398" t="s">
        <v>242</v>
      </c>
      <c r="P21" s="416" t="s">
        <v>243</v>
      </c>
      <c r="Q21" s="416" t="s">
        <v>3196</v>
      </c>
      <c r="R21" s="232" t="s">
        <v>3197</v>
      </c>
      <c r="S21" s="232" t="s">
        <v>3198</v>
      </c>
      <c r="T21" s="414" t="s">
        <v>153</v>
      </c>
      <c r="U21" s="414" t="s">
        <v>153</v>
      </c>
      <c r="V21" s="414" t="s">
        <v>153</v>
      </c>
      <c r="W21" s="414">
        <v>2</v>
      </c>
      <c r="X21" s="414" t="s">
        <v>153</v>
      </c>
      <c r="Y21" s="414">
        <v>2</v>
      </c>
      <c r="Z21" s="545">
        <f t="shared" si="1"/>
        <v>0</v>
      </c>
      <c r="AA21" s="545">
        <f t="shared" si="1"/>
        <v>4</v>
      </c>
      <c r="AB21" s="415" t="s">
        <v>368</v>
      </c>
      <c r="AC21" s="232" t="s">
        <v>115</v>
      </c>
      <c r="AD21" s="232" t="s">
        <v>143</v>
      </c>
      <c r="AE21" s="578" t="s">
        <v>3199</v>
      </c>
    </row>
    <row r="22" spans="1:31" ht="35.25" customHeight="1" x14ac:dyDescent="0.5">
      <c r="A22" s="230">
        <v>15</v>
      </c>
      <c r="B22" s="417">
        <v>241288</v>
      </c>
      <c r="C22" s="408" t="s">
        <v>3200</v>
      </c>
      <c r="D22" s="232" t="s">
        <v>229</v>
      </c>
      <c r="E22" s="232" t="s">
        <v>3201</v>
      </c>
      <c r="F22" s="232" t="s">
        <v>3202</v>
      </c>
      <c r="G22" s="409" t="s">
        <v>348</v>
      </c>
      <c r="H22" s="232" t="s">
        <v>3203</v>
      </c>
      <c r="I22" s="232" t="s">
        <v>2645</v>
      </c>
      <c r="J22" s="232" t="s">
        <v>104</v>
      </c>
      <c r="K22" s="232" t="s">
        <v>100</v>
      </c>
      <c r="L22" s="232">
        <v>25</v>
      </c>
      <c r="M22" s="232" t="s">
        <v>3204</v>
      </c>
      <c r="N22" s="411" t="s">
        <v>3205</v>
      </c>
      <c r="O22" s="411" t="s">
        <v>242</v>
      </c>
      <c r="P22" s="416" t="s">
        <v>3206</v>
      </c>
      <c r="Q22" s="581" t="s">
        <v>3207</v>
      </c>
      <c r="R22" s="232" t="s">
        <v>3208</v>
      </c>
      <c r="S22" s="232" t="s">
        <v>3209</v>
      </c>
      <c r="T22" s="414">
        <v>1</v>
      </c>
      <c r="U22" s="414">
        <v>3</v>
      </c>
      <c r="V22" s="414" t="s">
        <v>153</v>
      </c>
      <c r="W22" s="414" t="s">
        <v>153</v>
      </c>
      <c r="X22" s="414" t="s">
        <v>153</v>
      </c>
      <c r="Y22" s="414" t="s">
        <v>153</v>
      </c>
      <c r="Z22" s="545">
        <f t="shared" si="1"/>
        <v>1</v>
      </c>
      <c r="AA22" s="545">
        <f t="shared" si="1"/>
        <v>3</v>
      </c>
      <c r="AB22" s="415" t="s">
        <v>115</v>
      </c>
      <c r="AC22" s="232" t="s">
        <v>115</v>
      </c>
      <c r="AD22" s="232" t="s">
        <v>3139</v>
      </c>
      <c r="AE22" s="582" t="s">
        <v>3210</v>
      </c>
    </row>
    <row r="23" spans="1:31" ht="35.25" customHeight="1" x14ac:dyDescent="0.5">
      <c r="A23" s="230">
        <v>16</v>
      </c>
      <c r="B23" s="417">
        <v>241288</v>
      </c>
      <c r="C23" s="408" t="s">
        <v>2754</v>
      </c>
      <c r="D23" s="232" t="s">
        <v>862</v>
      </c>
      <c r="E23" s="232" t="s">
        <v>3211</v>
      </c>
      <c r="F23" s="232" t="s">
        <v>3212</v>
      </c>
      <c r="G23" s="409" t="s">
        <v>3213</v>
      </c>
      <c r="H23" s="232" t="s">
        <v>3214</v>
      </c>
      <c r="I23" s="232" t="s">
        <v>2586</v>
      </c>
      <c r="J23" s="232" t="s">
        <v>104</v>
      </c>
      <c r="K23" s="232" t="s">
        <v>99</v>
      </c>
      <c r="L23" s="232">
        <v>516</v>
      </c>
      <c r="M23" s="232" t="s">
        <v>3215</v>
      </c>
      <c r="N23" s="232" t="s">
        <v>3216</v>
      </c>
      <c r="O23" s="232" t="s">
        <v>242</v>
      </c>
      <c r="P23" s="232" t="s">
        <v>3217</v>
      </c>
      <c r="Q23" s="581" t="s">
        <v>3218</v>
      </c>
      <c r="R23" s="232" t="s">
        <v>3219</v>
      </c>
      <c r="S23" s="232" t="s">
        <v>3220</v>
      </c>
      <c r="T23" s="414" t="s">
        <v>153</v>
      </c>
      <c r="U23" s="414" t="s">
        <v>153</v>
      </c>
      <c r="V23" s="414" t="s">
        <v>153</v>
      </c>
      <c r="W23" s="414" t="s">
        <v>153</v>
      </c>
      <c r="X23" s="414">
        <v>1</v>
      </c>
      <c r="Y23" s="414" t="s">
        <v>153</v>
      </c>
      <c r="Z23" s="545">
        <f>SUM(T23,V23,X23)</f>
        <v>1</v>
      </c>
      <c r="AA23" s="545">
        <f>SUM(U23,W23,Y23)</f>
        <v>0</v>
      </c>
      <c r="AB23" s="415" t="s">
        <v>116</v>
      </c>
      <c r="AC23" s="232" t="s">
        <v>122</v>
      </c>
      <c r="AD23" s="232" t="s">
        <v>140</v>
      </c>
      <c r="AE23" s="583" t="s">
        <v>3221</v>
      </c>
    </row>
    <row r="24" spans="1:31" ht="35.25" customHeight="1" x14ac:dyDescent="0.2">
      <c r="A24" s="230">
        <v>17</v>
      </c>
      <c r="B24" s="417">
        <v>241289</v>
      </c>
      <c r="C24" s="408" t="s">
        <v>2527</v>
      </c>
      <c r="D24" s="284" t="s">
        <v>579</v>
      </c>
      <c r="E24" s="222" t="s">
        <v>3222</v>
      </c>
      <c r="F24" s="222" t="s">
        <v>3223</v>
      </c>
      <c r="G24" s="230" t="s">
        <v>3224</v>
      </c>
      <c r="H24" s="284" t="s">
        <v>3225</v>
      </c>
      <c r="I24" s="232" t="s">
        <v>375</v>
      </c>
      <c r="J24" s="232" t="s">
        <v>104</v>
      </c>
      <c r="K24" s="232" t="s">
        <v>102</v>
      </c>
      <c r="L24" s="232">
        <v>1408</v>
      </c>
      <c r="M24" s="232" t="s">
        <v>3226</v>
      </c>
      <c r="N24" s="397" t="s">
        <v>3227</v>
      </c>
      <c r="O24" s="411" t="s">
        <v>242</v>
      </c>
      <c r="P24" s="411" t="s">
        <v>3228</v>
      </c>
      <c r="Q24" s="411" t="s">
        <v>3229</v>
      </c>
      <c r="R24" s="232" t="s">
        <v>3230</v>
      </c>
      <c r="S24" s="232" t="s">
        <v>3231</v>
      </c>
      <c r="T24" s="414" t="s">
        <v>153</v>
      </c>
      <c r="U24" s="414">
        <v>6</v>
      </c>
      <c r="V24" s="414" t="s">
        <v>153</v>
      </c>
      <c r="W24" s="414" t="s">
        <v>153</v>
      </c>
      <c r="X24" s="414" t="s">
        <v>153</v>
      </c>
      <c r="Y24" s="414" t="s">
        <v>153</v>
      </c>
      <c r="Z24" s="545">
        <f t="shared" si="1"/>
        <v>0</v>
      </c>
      <c r="AA24" s="545">
        <f t="shared" si="1"/>
        <v>6</v>
      </c>
      <c r="AB24" s="415" t="s">
        <v>118</v>
      </c>
      <c r="AC24" s="232" t="s">
        <v>93</v>
      </c>
      <c r="AD24" s="232" t="s">
        <v>3232</v>
      </c>
      <c r="AE24" s="550" t="s">
        <v>3233</v>
      </c>
    </row>
    <row r="25" spans="1:31" ht="35.25" customHeight="1" x14ac:dyDescent="0.2">
      <c r="A25" s="230">
        <v>18</v>
      </c>
      <c r="B25" s="417">
        <v>241289</v>
      </c>
      <c r="C25" s="408" t="s">
        <v>3234</v>
      </c>
      <c r="D25" s="409" t="s">
        <v>787</v>
      </c>
      <c r="E25" s="232" t="s">
        <v>3235</v>
      </c>
      <c r="F25" s="232" t="s">
        <v>3236</v>
      </c>
      <c r="G25" s="409" t="s">
        <v>3237</v>
      </c>
      <c r="H25" s="232" t="s">
        <v>3238</v>
      </c>
      <c r="I25" s="232" t="s">
        <v>2671</v>
      </c>
      <c r="J25" s="232" t="s">
        <v>105</v>
      </c>
      <c r="K25" s="232" t="s">
        <v>101</v>
      </c>
      <c r="L25" s="232">
        <v>824</v>
      </c>
      <c r="M25" s="232" t="s">
        <v>3239</v>
      </c>
      <c r="N25" s="398" t="s">
        <v>3240</v>
      </c>
      <c r="O25" s="398" t="s">
        <v>242</v>
      </c>
      <c r="P25" s="412" t="s">
        <v>3241</v>
      </c>
      <c r="Q25" s="412" t="s">
        <v>3242</v>
      </c>
      <c r="R25" s="232" t="s">
        <v>3243</v>
      </c>
      <c r="S25" s="232" t="s">
        <v>3244</v>
      </c>
      <c r="T25" s="414" t="s">
        <v>153</v>
      </c>
      <c r="U25" s="414" t="s">
        <v>153</v>
      </c>
      <c r="V25" s="414" t="s">
        <v>153</v>
      </c>
      <c r="W25" s="414" t="s">
        <v>153</v>
      </c>
      <c r="X25" s="414">
        <v>1</v>
      </c>
      <c r="Y25" s="414" t="s">
        <v>153</v>
      </c>
      <c r="Z25" s="545">
        <f t="shared" si="1"/>
        <v>1</v>
      </c>
      <c r="AA25" s="545">
        <f t="shared" si="1"/>
        <v>0</v>
      </c>
      <c r="AB25" s="415" t="s">
        <v>457</v>
      </c>
      <c r="AC25" s="232" t="s">
        <v>122</v>
      </c>
      <c r="AD25" s="232" t="s">
        <v>143</v>
      </c>
      <c r="AE25" s="579" t="s">
        <v>3245</v>
      </c>
    </row>
    <row r="26" spans="1:31" ht="35.25" customHeight="1" x14ac:dyDescent="0.2">
      <c r="A26" s="230">
        <v>19</v>
      </c>
      <c r="B26" s="417">
        <v>241289</v>
      </c>
      <c r="C26" s="408" t="s">
        <v>3246</v>
      </c>
      <c r="D26" s="409" t="s">
        <v>285</v>
      </c>
      <c r="E26" s="232" t="s">
        <v>3247</v>
      </c>
      <c r="F26" s="232" t="s">
        <v>3248</v>
      </c>
      <c r="G26" s="409" t="s">
        <v>2359</v>
      </c>
      <c r="H26" s="232" t="s">
        <v>3249</v>
      </c>
      <c r="I26" s="232" t="s">
        <v>2645</v>
      </c>
      <c r="J26" s="232" t="s">
        <v>104</v>
      </c>
      <c r="K26" s="232" t="s">
        <v>100</v>
      </c>
      <c r="L26" s="232">
        <v>81</v>
      </c>
      <c r="M26" s="232" t="s">
        <v>3250</v>
      </c>
      <c r="N26" s="398" t="s">
        <v>3251</v>
      </c>
      <c r="O26" s="398" t="s">
        <v>242</v>
      </c>
      <c r="P26" s="412" t="s">
        <v>2612</v>
      </c>
      <c r="Q26" s="412" t="s">
        <v>3252</v>
      </c>
      <c r="R26" s="232" t="s">
        <v>3253</v>
      </c>
      <c r="S26" s="232" t="s">
        <v>3254</v>
      </c>
      <c r="T26" s="414" t="s">
        <v>153</v>
      </c>
      <c r="U26" s="414" t="s">
        <v>153</v>
      </c>
      <c r="V26" s="414" t="s">
        <v>153</v>
      </c>
      <c r="W26" s="414" t="s">
        <v>153</v>
      </c>
      <c r="X26" s="414" t="s">
        <v>153</v>
      </c>
      <c r="Y26" s="414">
        <v>3</v>
      </c>
      <c r="Z26" s="545">
        <f t="shared" si="1"/>
        <v>0</v>
      </c>
      <c r="AA26" s="545">
        <f t="shared" si="1"/>
        <v>3</v>
      </c>
      <c r="AB26" s="415" t="s">
        <v>537</v>
      </c>
      <c r="AC26" s="232" t="s">
        <v>115</v>
      </c>
      <c r="AD26" s="232" t="s">
        <v>2572</v>
      </c>
      <c r="AE26" s="579" t="s">
        <v>3255</v>
      </c>
    </row>
    <row r="27" spans="1:31" ht="35.25" customHeight="1" x14ac:dyDescent="0.2">
      <c r="A27" s="230">
        <v>20</v>
      </c>
      <c r="B27" s="417">
        <v>241290</v>
      </c>
      <c r="C27" s="408" t="s">
        <v>2844</v>
      </c>
      <c r="D27" s="409" t="s">
        <v>3256</v>
      </c>
      <c r="E27" s="232" t="s">
        <v>3257</v>
      </c>
      <c r="F27" s="232" t="s">
        <v>3258</v>
      </c>
      <c r="G27" s="409" t="s">
        <v>3259</v>
      </c>
      <c r="H27" s="409" t="s">
        <v>3260</v>
      </c>
      <c r="I27" s="232" t="s">
        <v>2645</v>
      </c>
      <c r="J27" s="232" t="s">
        <v>104</v>
      </c>
      <c r="K27" s="232" t="s">
        <v>100</v>
      </c>
      <c r="L27" s="232">
        <v>944</v>
      </c>
      <c r="M27" s="232" t="s">
        <v>3261</v>
      </c>
      <c r="N27" s="397" t="s">
        <v>3262</v>
      </c>
      <c r="O27" s="398" t="s">
        <v>242</v>
      </c>
      <c r="P27" s="411" t="s">
        <v>3206</v>
      </c>
      <c r="Q27" s="411" t="s">
        <v>3263</v>
      </c>
      <c r="R27" s="422" t="s">
        <v>3264</v>
      </c>
      <c r="S27" s="232" t="s">
        <v>3265</v>
      </c>
      <c r="T27" s="427" t="s">
        <v>153</v>
      </c>
      <c r="U27" s="427">
        <v>2</v>
      </c>
      <c r="V27" s="427" t="s">
        <v>153</v>
      </c>
      <c r="W27" s="427" t="s">
        <v>153</v>
      </c>
      <c r="X27" s="414" t="s">
        <v>153</v>
      </c>
      <c r="Y27" s="414" t="s">
        <v>153</v>
      </c>
      <c r="Z27" s="545">
        <f t="shared" si="1"/>
        <v>0</v>
      </c>
      <c r="AA27" s="545">
        <f t="shared" si="1"/>
        <v>2</v>
      </c>
      <c r="AB27" s="415" t="s">
        <v>118</v>
      </c>
      <c r="AC27" s="232" t="s">
        <v>115</v>
      </c>
      <c r="AD27" s="232" t="s">
        <v>2572</v>
      </c>
      <c r="AE27" s="579" t="s">
        <v>3266</v>
      </c>
    </row>
    <row r="28" spans="1:31" ht="35.25" customHeight="1" x14ac:dyDescent="0.2">
      <c r="A28" s="230">
        <v>21</v>
      </c>
      <c r="B28" s="417">
        <v>241290</v>
      </c>
      <c r="C28" s="408" t="s">
        <v>3267</v>
      </c>
      <c r="D28" s="409" t="s">
        <v>447</v>
      </c>
      <c r="E28" s="232" t="s">
        <v>3268</v>
      </c>
      <c r="F28" s="232" t="s">
        <v>446</v>
      </c>
      <c r="G28" s="409" t="s">
        <v>446</v>
      </c>
      <c r="H28" s="409" t="s">
        <v>3269</v>
      </c>
      <c r="I28" s="409" t="s">
        <v>2530</v>
      </c>
      <c r="J28" s="232" t="s">
        <v>323</v>
      </c>
      <c r="K28" s="232" t="s">
        <v>96</v>
      </c>
      <c r="L28" s="538"/>
      <c r="M28" s="538"/>
      <c r="N28" s="411" t="s">
        <v>3270</v>
      </c>
      <c r="O28" s="398" t="s">
        <v>242</v>
      </c>
      <c r="P28" s="411" t="s">
        <v>3271</v>
      </c>
      <c r="Q28" s="411" t="s">
        <v>3272</v>
      </c>
      <c r="R28" s="422" t="s">
        <v>3271</v>
      </c>
      <c r="S28" s="232" t="s">
        <v>3273</v>
      </c>
      <c r="T28" s="427" t="s">
        <v>153</v>
      </c>
      <c r="U28" s="427" t="s">
        <v>153</v>
      </c>
      <c r="V28" s="427" t="s">
        <v>153</v>
      </c>
      <c r="W28" s="427">
        <v>3</v>
      </c>
      <c r="X28" s="427" t="s">
        <v>153</v>
      </c>
      <c r="Y28" s="427" t="s">
        <v>153</v>
      </c>
      <c r="Z28" s="545">
        <f t="shared" si="1"/>
        <v>0</v>
      </c>
      <c r="AA28" s="545">
        <f t="shared" si="1"/>
        <v>3</v>
      </c>
      <c r="AB28" s="415" t="s">
        <v>457</v>
      </c>
      <c r="AC28" s="232" t="s">
        <v>115</v>
      </c>
      <c r="AD28" s="232" t="s">
        <v>140</v>
      </c>
      <c r="AE28" s="578" t="s">
        <v>3274</v>
      </c>
    </row>
    <row r="29" spans="1:31" ht="35.25" customHeight="1" x14ac:dyDescent="0.2">
      <c r="A29" s="230">
        <v>22</v>
      </c>
      <c r="B29" s="417">
        <v>241291</v>
      </c>
      <c r="C29" s="408" t="s">
        <v>2629</v>
      </c>
      <c r="D29" s="409" t="s">
        <v>3275</v>
      </c>
      <c r="E29" s="232" t="s">
        <v>3276</v>
      </c>
      <c r="F29" s="232" t="s">
        <v>3277</v>
      </c>
      <c r="G29" s="409" t="s">
        <v>3278</v>
      </c>
      <c r="H29" s="232" t="s">
        <v>3279</v>
      </c>
      <c r="I29" s="232" t="s">
        <v>2768</v>
      </c>
      <c r="J29" s="232" t="s">
        <v>323</v>
      </c>
      <c r="K29" s="232" t="s">
        <v>100</v>
      </c>
      <c r="L29" s="232">
        <v>81</v>
      </c>
      <c r="M29" s="232" t="s">
        <v>3280</v>
      </c>
      <c r="N29" s="411" t="s">
        <v>3281</v>
      </c>
      <c r="O29" s="398" t="s">
        <v>242</v>
      </c>
      <c r="P29" s="416" t="s">
        <v>3282</v>
      </c>
      <c r="Q29" s="416" t="s">
        <v>3252</v>
      </c>
      <c r="R29" s="232" t="s">
        <v>3283</v>
      </c>
      <c r="S29" s="232" t="s">
        <v>3284</v>
      </c>
      <c r="T29" s="414" t="s">
        <v>153</v>
      </c>
      <c r="U29" s="414" t="s">
        <v>153</v>
      </c>
      <c r="V29" s="414">
        <v>1</v>
      </c>
      <c r="W29" s="414" t="s">
        <v>153</v>
      </c>
      <c r="X29" s="414" t="s">
        <v>153</v>
      </c>
      <c r="Y29" s="414" t="s">
        <v>153</v>
      </c>
      <c r="Z29" s="545">
        <f t="shared" si="1"/>
        <v>1</v>
      </c>
      <c r="AA29" s="545">
        <f t="shared" si="1"/>
        <v>0</v>
      </c>
      <c r="AB29" s="415" t="s">
        <v>150</v>
      </c>
      <c r="AC29" s="232" t="s">
        <v>115</v>
      </c>
      <c r="AD29" s="232" t="s">
        <v>142</v>
      </c>
      <c r="AE29" s="584" t="s">
        <v>3285</v>
      </c>
    </row>
    <row r="30" spans="1:31" ht="35.25" customHeight="1" x14ac:dyDescent="0.5">
      <c r="A30" s="230">
        <v>23</v>
      </c>
      <c r="B30" s="417">
        <v>241291</v>
      </c>
      <c r="C30" s="408" t="s">
        <v>2357</v>
      </c>
      <c r="D30" s="409" t="s">
        <v>2707</v>
      </c>
      <c r="E30" s="232" t="s">
        <v>3286</v>
      </c>
      <c r="F30" s="232" t="s">
        <v>1597</v>
      </c>
      <c r="G30" s="409" t="s">
        <v>1597</v>
      </c>
      <c r="H30" s="232" t="s">
        <v>3287</v>
      </c>
      <c r="I30" s="232" t="s">
        <v>277</v>
      </c>
      <c r="J30" s="232" t="s">
        <v>104</v>
      </c>
      <c r="K30" s="232" t="s">
        <v>100</v>
      </c>
      <c r="L30" s="232">
        <v>14</v>
      </c>
      <c r="M30" s="232" t="s">
        <v>3288</v>
      </c>
      <c r="N30" s="411" t="s">
        <v>3289</v>
      </c>
      <c r="O30" s="398" t="s">
        <v>242</v>
      </c>
      <c r="P30" s="581" t="s">
        <v>3290</v>
      </c>
      <c r="Q30" s="581" t="s">
        <v>3291</v>
      </c>
      <c r="R30" s="232" t="s">
        <v>3292</v>
      </c>
      <c r="S30" s="232" t="s">
        <v>3293</v>
      </c>
      <c r="T30" s="414" t="s">
        <v>153</v>
      </c>
      <c r="U30" s="414" t="s">
        <v>153</v>
      </c>
      <c r="V30" s="414" t="s">
        <v>153</v>
      </c>
      <c r="W30" s="414" t="s">
        <v>153</v>
      </c>
      <c r="X30" s="414" t="s">
        <v>153</v>
      </c>
      <c r="Y30" s="414" t="s">
        <v>153</v>
      </c>
      <c r="Z30" s="545">
        <f t="shared" si="1"/>
        <v>0</v>
      </c>
      <c r="AA30" s="545">
        <f t="shared" si="1"/>
        <v>0</v>
      </c>
      <c r="AB30" s="415" t="s">
        <v>118</v>
      </c>
      <c r="AC30" s="232" t="s">
        <v>115</v>
      </c>
      <c r="AD30" s="232" t="s">
        <v>145</v>
      </c>
      <c r="AE30" s="585" t="s">
        <v>3294</v>
      </c>
    </row>
    <row r="31" spans="1:31" ht="35.25" customHeight="1" x14ac:dyDescent="0.5">
      <c r="A31" s="230">
        <v>24</v>
      </c>
      <c r="B31" s="417">
        <v>241292</v>
      </c>
      <c r="C31" s="408" t="s">
        <v>3295</v>
      </c>
      <c r="D31" s="409" t="s">
        <v>607</v>
      </c>
      <c r="E31" s="232" t="s">
        <v>3296</v>
      </c>
      <c r="F31" s="232" t="s">
        <v>3297</v>
      </c>
      <c r="G31" s="409" t="s">
        <v>3298</v>
      </c>
      <c r="H31" s="232" t="s">
        <v>3299</v>
      </c>
      <c r="I31" s="232" t="s">
        <v>471</v>
      </c>
      <c r="J31" s="232" t="s">
        <v>104</v>
      </c>
      <c r="K31" s="232" t="s">
        <v>96</v>
      </c>
      <c r="L31" s="538"/>
      <c r="M31" s="538"/>
      <c r="N31" s="411" t="s">
        <v>3300</v>
      </c>
      <c r="O31" s="398" t="s">
        <v>242</v>
      </c>
      <c r="P31" s="581" t="s">
        <v>3301</v>
      </c>
      <c r="Q31" s="581" t="s">
        <v>3302</v>
      </c>
      <c r="R31" s="232" t="s">
        <v>3303</v>
      </c>
      <c r="S31" s="232" t="s">
        <v>3304</v>
      </c>
      <c r="T31" s="414" t="s">
        <v>153</v>
      </c>
      <c r="U31" s="414" t="s">
        <v>153</v>
      </c>
      <c r="V31" s="414" t="s">
        <v>153</v>
      </c>
      <c r="W31" s="414" t="s">
        <v>153</v>
      </c>
      <c r="X31" s="414">
        <v>1</v>
      </c>
      <c r="Y31" s="414" t="s">
        <v>153</v>
      </c>
      <c r="Z31" s="545">
        <f t="shared" si="1"/>
        <v>1</v>
      </c>
      <c r="AA31" s="545">
        <f t="shared" si="1"/>
        <v>0</v>
      </c>
      <c r="AB31" s="415" t="s">
        <v>116</v>
      </c>
      <c r="AC31" s="232" t="s">
        <v>115</v>
      </c>
      <c r="AD31" s="232" t="s">
        <v>141</v>
      </c>
      <c r="AE31" s="583"/>
    </row>
    <row r="32" spans="1:31" ht="35.25" customHeight="1" x14ac:dyDescent="0.5">
      <c r="A32" s="230">
        <v>25</v>
      </c>
      <c r="B32" s="417">
        <v>241294</v>
      </c>
      <c r="C32" s="408" t="s">
        <v>3267</v>
      </c>
      <c r="D32" s="409" t="s">
        <v>1284</v>
      </c>
      <c r="E32" s="232" t="s">
        <v>3305</v>
      </c>
      <c r="F32" s="232" t="s">
        <v>1282</v>
      </c>
      <c r="G32" s="409" t="s">
        <v>1283</v>
      </c>
      <c r="H32" s="232" t="s">
        <v>3306</v>
      </c>
      <c r="I32" s="232" t="s">
        <v>375</v>
      </c>
      <c r="J32" s="232" t="s">
        <v>104</v>
      </c>
      <c r="K32" s="232" t="s">
        <v>101</v>
      </c>
      <c r="L32" s="463"/>
      <c r="M32" s="463"/>
      <c r="N32" s="411" t="s">
        <v>3307</v>
      </c>
      <c r="O32" s="398" t="s">
        <v>242</v>
      </c>
      <c r="P32" s="581" t="s">
        <v>3308</v>
      </c>
      <c r="Q32" s="581" t="s">
        <v>3309</v>
      </c>
      <c r="R32" s="232" t="s">
        <v>2615</v>
      </c>
      <c r="S32" s="232" t="s">
        <v>2615</v>
      </c>
      <c r="T32" s="414" t="s">
        <v>153</v>
      </c>
      <c r="U32" s="414" t="s">
        <v>153</v>
      </c>
      <c r="V32" s="414" t="s">
        <v>153</v>
      </c>
      <c r="W32" s="414" t="s">
        <v>153</v>
      </c>
      <c r="X32" s="414" t="s">
        <v>153</v>
      </c>
      <c r="Y32" s="414" t="s">
        <v>153</v>
      </c>
      <c r="Z32" s="545">
        <f t="shared" si="1"/>
        <v>0</v>
      </c>
      <c r="AA32" s="545">
        <f t="shared" si="1"/>
        <v>0</v>
      </c>
      <c r="AB32" s="415" t="s">
        <v>537</v>
      </c>
      <c r="AC32" s="232" t="s">
        <v>122</v>
      </c>
      <c r="AD32" s="232" t="s">
        <v>2583</v>
      </c>
      <c r="AE32" s="583" t="s">
        <v>3310</v>
      </c>
    </row>
    <row r="33" spans="1:31" ht="35.25" customHeight="1" x14ac:dyDescent="0.2">
      <c r="A33" s="230">
        <v>26</v>
      </c>
      <c r="B33" s="417">
        <v>241294</v>
      </c>
      <c r="C33" s="408" t="s">
        <v>2008</v>
      </c>
      <c r="D33" s="232" t="s">
        <v>797</v>
      </c>
      <c r="E33" s="232" t="s">
        <v>3311</v>
      </c>
      <c r="F33" s="232" t="s">
        <v>3312</v>
      </c>
      <c r="G33" s="409" t="s">
        <v>3313</v>
      </c>
      <c r="H33" s="232" t="s">
        <v>3314</v>
      </c>
      <c r="I33" s="409" t="s">
        <v>2530</v>
      </c>
      <c r="J33" s="232" t="s">
        <v>323</v>
      </c>
      <c r="K33" s="232" t="s">
        <v>96</v>
      </c>
      <c r="L33" s="586"/>
      <c r="M33" s="410"/>
      <c r="N33" s="475" t="s">
        <v>3315</v>
      </c>
      <c r="O33" s="398" t="s">
        <v>242</v>
      </c>
      <c r="P33" s="411" t="s">
        <v>3316</v>
      </c>
      <c r="Q33" s="411" t="s">
        <v>3317</v>
      </c>
      <c r="R33" s="232" t="s">
        <v>3318</v>
      </c>
      <c r="S33" s="232" t="s">
        <v>3319</v>
      </c>
      <c r="T33" s="414" t="s">
        <v>153</v>
      </c>
      <c r="U33" s="414" t="s">
        <v>153</v>
      </c>
      <c r="V33" s="414" t="s">
        <v>153</v>
      </c>
      <c r="W33" s="414">
        <v>13</v>
      </c>
      <c r="X33" s="414" t="s">
        <v>153</v>
      </c>
      <c r="Y33" s="414">
        <v>1</v>
      </c>
      <c r="Z33" s="545">
        <f t="shared" si="1"/>
        <v>0</v>
      </c>
      <c r="AA33" s="545">
        <f t="shared" si="1"/>
        <v>14</v>
      </c>
      <c r="AB33" s="415" t="s">
        <v>368</v>
      </c>
      <c r="AC33" s="232" t="s">
        <v>122</v>
      </c>
      <c r="AD33" s="232" t="s">
        <v>2572</v>
      </c>
      <c r="AE33" s="579" t="s">
        <v>3320</v>
      </c>
    </row>
    <row r="34" spans="1:31" ht="35.25" customHeight="1" x14ac:dyDescent="0.2">
      <c r="A34" s="230">
        <v>27</v>
      </c>
      <c r="B34" s="417">
        <v>241294</v>
      </c>
      <c r="C34" s="408" t="s">
        <v>2408</v>
      </c>
      <c r="D34" s="232" t="s">
        <v>894</v>
      </c>
      <c r="E34" s="232" t="s">
        <v>3321</v>
      </c>
      <c r="F34" s="232" t="s">
        <v>1123</v>
      </c>
      <c r="G34" s="409" t="s">
        <v>1123</v>
      </c>
      <c r="H34" s="232" t="s">
        <v>3322</v>
      </c>
      <c r="I34" s="232" t="s">
        <v>2671</v>
      </c>
      <c r="J34" s="232" t="s">
        <v>105</v>
      </c>
      <c r="K34" s="232" t="s">
        <v>100</v>
      </c>
      <c r="L34" s="232">
        <v>949</v>
      </c>
      <c r="M34" s="232" t="s">
        <v>3323</v>
      </c>
      <c r="N34" s="398" t="s">
        <v>3324</v>
      </c>
      <c r="O34" s="398" t="s">
        <v>242</v>
      </c>
      <c r="P34" s="416" t="s">
        <v>3325</v>
      </c>
      <c r="Q34" s="416" t="s">
        <v>3326</v>
      </c>
      <c r="R34" s="232" t="s">
        <v>3327</v>
      </c>
      <c r="S34" s="232" t="s">
        <v>3328</v>
      </c>
      <c r="T34" s="414" t="s">
        <v>153</v>
      </c>
      <c r="U34" s="414" t="s">
        <v>153</v>
      </c>
      <c r="V34" s="414" t="s">
        <v>153</v>
      </c>
      <c r="W34" s="414" t="s">
        <v>153</v>
      </c>
      <c r="X34" s="414" t="s">
        <v>153</v>
      </c>
      <c r="Y34" s="414">
        <v>2</v>
      </c>
      <c r="Z34" s="545">
        <f t="shared" si="1"/>
        <v>0</v>
      </c>
      <c r="AA34" s="545">
        <f t="shared" si="1"/>
        <v>2</v>
      </c>
      <c r="AB34" s="415" t="s">
        <v>116</v>
      </c>
      <c r="AC34" s="232" t="s">
        <v>122</v>
      </c>
      <c r="AD34" s="232" t="s">
        <v>140</v>
      </c>
      <c r="AE34" s="579" t="s">
        <v>3329</v>
      </c>
    </row>
    <row r="35" spans="1:31" ht="35.25" customHeight="1" x14ac:dyDescent="0.2">
      <c r="A35" s="230">
        <v>28</v>
      </c>
      <c r="B35" s="417">
        <v>241295</v>
      </c>
      <c r="C35" s="408" t="s">
        <v>3330</v>
      </c>
      <c r="D35" s="409" t="s">
        <v>699</v>
      </c>
      <c r="E35" s="232" t="s">
        <v>3331</v>
      </c>
      <c r="F35" s="232" t="s">
        <v>500</v>
      </c>
      <c r="G35" s="409" t="s">
        <v>228</v>
      </c>
      <c r="H35" s="232" t="s">
        <v>3332</v>
      </c>
      <c r="I35" s="232" t="s">
        <v>2836</v>
      </c>
      <c r="J35" s="232" t="s">
        <v>104</v>
      </c>
      <c r="K35" s="232" t="s">
        <v>96</v>
      </c>
      <c r="L35" s="538"/>
      <c r="M35" s="538"/>
      <c r="N35" s="398" t="s">
        <v>3333</v>
      </c>
      <c r="O35" s="398" t="s">
        <v>242</v>
      </c>
      <c r="P35" s="416" t="s">
        <v>3334</v>
      </c>
      <c r="Q35" s="416" t="s">
        <v>3335</v>
      </c>
      <c r="R35" s="232" t="s">
        <v>3336</v>
      </c>
      <c r="S35" s="232" t="s">
        <v>3337</v>
      </c>
      <c r="T35" s="414" t="s">
        <v>153</v>
      </c>
      <c r="U35" s="414" t="s">
        <v>153</v>
      </c>
      <c r="V35" s="414" t="s">
        <v>153</v>
      </c>
      <c r="W35" s="414" t="s">
        <v>153</v>
      </c>
      <c r="X35" s="414" t="s">
        <v>153</v>
      </c>
      <c r="Y35" s="414" t="s">
        <v>153</v>
      </c>
      <c r="Z35" s="545">
        <f t="shared" si="1"/>
        <v>0</v>
      </c>
      <c r="AA35" s="545">
        <f t="shared" si="1"/>
        <v>0</v>
      </c>
      <c r="AB35" s="415" t="s">
        <v>537</v>
      </c>
      <c r="AC35" s="232" t="s">
        <v>115</v>
      </c>
      <c r="AD35" s="232" t="s">
        <v>141</v>
      </c>
      <c r="AE35" s="550" t="s">
        <v>3338</v>
      </c>
    </row>
    <row r="36" spans="1:31" ht="35.25" customHeight="1" x14ac:dyDescent="0.5">
      <c r="A36" s="409">
        <v>29</v>
      </c>
      <c r="B36" s="417">
        <v>241298</v>
      </c>
      <c r="C36" s="408" t="s">
        <v>3339</v>
      </c>
      <c r="D36" s="409" t="s">
        <v>229</v>
      </c>
      <c r="E36" s="232" t="s">
        <v>3340</v>
      </c>
      <c r="F36" s="232" t="s">
        <v>1683</v>
      </c>
      <c r="G36" s="409" t="s">
        <v>1684</v>
      </c>
      <c r="H36" s="587" t="s">
        <v>3341</v>
      </c>
      <c r="I36" s="232" t="s">
        <v>2671</v>
      </c>
      <c r="J36" s="232" t="s">
        <v>105</v>
      </c>
      <c r="K36" s="232" t="s">
        <v>100</v>
      </c>
      <c r="L36" s="232">
        <v>22</v>
      </c>
      <c r="M36" s="232" t="s">
        <v>3342</v>
      </c>
      <c r="N36" s="398" t="s">
        <v>3343</v>
      </c>
      <c r="O36" s="398" t="s">
        <v>242</v>
      </c>
      <c r="P36" s="581" t="s">
        <v>3344</v>
      </c>
      <c r="Q36" s="232" t="s">
        <v>3345</v>
      </c>
      <c r="R36" s="232" t="s">
        <v>3346</v>
      </c>
      <c r="S36" s="232" t="s">
        <v>3347</v>
      </c>
      <c r="T36" s="414" t="s">
        <v>153</v>
      </c>
      <c r="U36" s="414">
        <v>4</v>
      </c>
      <c r="V36" s="414" t="s">
        <v>153</v>
      </c>
      <c r="W36" s="414" t="s">
        <v>153</v>
      </c>
      <c r="X36" s="414" t="s">
        <v>153</v>
      </c>
      <c r="Y36" s="414" t="s">
        <v>153</v>
      </c>
      <c r="Z36" s="416">
        <f t="shared" ref="Z36:AA43" si="2">SUM(T36,V36,X36)</f>
        <v>0</v>
      </c>
      <c r="AA36" s="416">
        <f t="shared" si="2"/>
        <v>4</v>
      </c>
      <c r="AB36" s="415" t="s">
        <v>118</v>
      </c>
      <c r="AC36" s="232" t="s">
        <v>115</v>
      </c>
      <c r="AD36" s="232" t="s">
        <v>142</v>
      </c>
      <c r="AE36" s="582" t="s">
        <v>3348</v>
      </c>
    </row>
    <row r="37" spans="1:31" ht="35.25" customHeight="1" x14ac:dyDescent="0.2">
      <c r="A37" s="230">
        <v>30</v>
      </c>
      <c r="B37" s="417">
        <v>241301</v>
      </c>
      <c r="C37" s="408" t="s">
        <v>3349</v>
      </c>
      <c r="D37" s="409" t="s">
        <v>834</v>
      </c>
      <c r="E37" s="232" t="s">
        <v>3350</v>
      </c>
      <c r="F37" s="232" t="s">
        <v>3351</v>
      </c>
      <c r="G37" s="409" t="s">
        <v>3352</v>
      </c>
      <c r="H37" s="232" t="s">
        <v>3353</v>
      </c>
      <c r="I37" s="232" t="s">
        <v>2530</v>
      </c>
      <c r="J37" s="232" t="s">
        <v>323</v>
      </c>
      <c r="K37" s="232" t="s">
        <v>101</v>
      </c>
      <c r="L37" s="232">
        <v>278</v>
      </c>
      <c r="M37" s="232" t="s">
        <v>837</v>
      </c>
      <c r="N37" s="398" t="s">
        <v>3354</v>
      </c>
      <c r="O37" s="398" t="s">
        <v>242</v>
      </c>
      <c r="P37" s="416" t="s">
        <v>3355</v>
      </c>
      <c r="Q37" s="232" t="s">
        <v>3356</v>
      </c>
      <c r="R37" s="232" t="s">
        <v>3357</v>
      </c>
      <c r="S37" s="232" t="s">
        <v>3358</v>
      </c>
      <c r="T37" s="414" t="s">
        <v>153</v>
      </c>
      <c r="U37" s="414" t="s">
        <v>153</v>
      </c>
      <c r="V37" s="414" t="s">
        <v>153</v>
      </c>
      <c r="W37" s="414">
        <v>9</v>
      </c>
      <c r="X37" s="414" t="s">
        <v>153</v>
      </c>
      <c r="Y37" s="414">
        <v>1</v>
      </c>
      <c r="Z37" s="545">
        <f t="shared" si="2"/>
        <v>0</v>
      </c>
      <c r="AA37" s="545">
        <f t="shared" si="2"/>
        <v>10</v>
      </c>
      <c r="AB37" s="415" t="s">
        <v>512</v>
      </c>
      <c r="AC37" s="232" t="s">
        <v>115</v>
      </c>
      <c r="AD37" s="232" t="s">
        <v>142</v>
      </c>
      <c r="AE37" s="579" t="s">
        <v>3359</v>
      </c>
    </row>
    <row r="38" spans="1:31" ht="35.25" customHeight="1" x14ac:dyDescent="0.2">
      <c r="A38" s="230">
        <v>31</v>
      </c>
      <c r="B38" s="417">
        <v>241302</v>
      </c>
      <c r="C38" s="408" t="s">
        <v>3360</v>
      </c>
      <c r="D38" s="409" t="s">
        <v>992</v>
      </c>
      <c r="E38" s="232" t="s">
        <v>3361</v>
      </c>
      <c r="F38" s="409" t="s">
        <v>515</v>
      </c>
      <c r="G38" s="409" t="s">
        <v>516</v>
      </c>
      <c r="H38" s="409" t="s">
        <v>3362</v>
      </c>
      <c r="I38" s="232" t="s">
        <v>2671</v>
      </c>
      <c r="J38" s="232" t="s">
        <v>105</v>
      </c>
      <c r="K38" s="232" t="s">
        <v>96</v>
      </c>
      <c r="L38" s="538"/>
      <c r="M38" s="538"/>
      <c r="N38" s="398" t="s">
        <v>3363</v>
      </c>
      <c r="O38" s="398" t="s">
        <v>304</v>
      </c>
      <c r="P38" s="416" t="s">
        <v>3062</v>
      </c>
      <c r="Q38" s="416" t="s">
        <v>3062</v>
      </c>
      <c r="R38" s="232" t="s">
        <v>3364</v>
      </c>
      <c r="S38" s="232">
        <v>56013914</v>
      </c>
      <c r="T38" s="414" t="s">
        <v>153</v>
      </c>
      <c r="U38" s="414" t="s">
        <v>153</v>
      </c>
      <c r="V38" s="414" t="s">
        <v>153</v>
      </c>
      <c r="W38" s="414" t="s">
        <v>153</v>
      </c>
      <c r="X38" s="414" t="s">
        <v>153</v>
      </c>
      <c r="Y38" s="414">
        <v>1</v>
      </c>
      <c r="Z38" s="545">
        <f t="shared" si="2"/>
        <v>0</v>
      </c>
      <c r="AA38" s="545">
        <f t="shared" si="2"/>
        <v>1</v>
      </c>
      <c r="AB38" s="415" t="s">
        <v>150</v>
      </c>
      <c r="AC38" s="232" t="s">
        <v>122</v>
      </c>
      <c r="AD38" s="232" t="s">
        <v>140</v>
      </c>
      <c r="AE38" s="579" t="s">
        <v>3365</v>
      </c>
    </row>
    <row r="39" spans="1:31" ht="35.25" customHeight="1" x14ac:dyDescent="0.2">
      <c r="A39" s="230">
        <v>32</v>
      </c>
      <c r="B39" s="417">
        <v>241302</v>
      </c>
      <c r="C39" s="408" t="s">
        <v>3141</v>
      </c>
      <c r="D39" s="409" t="s">
        <v>663</v>
      </c>
      <c r="E39" s="232" t="s">
        <v>3366</v>
      </c>
      <c r="F39" s="232" t="s">
        <v>3367</v>
      </c>
      <c r="G39" s="409" t="s">
        <v>1918</v>
      </c>
      <c r="H39" s="232" t="s">
        <v>3368</v>
      </c>
      <c r="I39" s="409" t="s">
        <v>2671</v>
      </c>
      <c r="J39" s="232" t="s">
        <v>105</v>
      </c>
      <c r="K39" s="232" t="s">
        <v>101</v>
      </c>
      <c r="L39" s="232">
        <v>787</v>
      </c>
      <c r="M39" s="232" t="s">
        <v>3369</v>
      </c>
      <c r="N39" s="398" t="s">
        <v>3370</v>
      </c>
      <c r="O39" s="398" t="s">
        <v>242</v>
      </c>
      <c r="P39" s="411" t="s">
        <v>3371</v>
      </c>
      <c r="Q39" s="411" t="s">
        <v>3372</v>
      </c>
      <c r="R39" s="232" t="s">
        <v>3373</v>
      </c>
      <c r="S39" s="232" t="s">
        <v>3374</v>
      </c>
      <c r="T39" s="414" t="s">
        <v>153</v>
      </c>
      <c r="U39" s="414" t="s">
        <v>153</v>
      </c>
      <c r="V39" s="414" t="s">
        <v>153</v>
      </c>
      <c r="W39" s="414" t="s">
        <v>153</v>
      </c>
      <c r="X39" s="414" t="s">
        <v>153</v>
      </c>
      <c r="Y39" s="414">
        <v>1</v>
      </c>
      <c r="Z39" s="545">
        <f t="shared" si="2"/>
        <v>0</v>
      </c>
      <c r="AA39" s="545">
        <f t="shared" si="2"/>
        <v>1</v>
      </c>
      <c r="AB39" s="415" t="s">
        <v>537</v>
      </c>
      <c r="AC39" s="232" t="s">
        <v>122</v>
      </c>
      <c r="AD39" s="232" t="s">
        <v>143</v>
      </c>
      <c r="AE39" s="550" t="s">
        <v>3375</v>
      </c>
    </row>
    <row r="40" spans="1:31" ht="35.25" customHeight="1" x14ac:dyDescent="0.2">
      <c r="A40" s="230">
        <v>33</v>
      </c>
      <c r="B40" s="417">
        <v>241302</v>
      </c>
      <c r="C40" s="408" t="s">
        <v>2269</v>
      </c>
      <c r="D40" s="232" t="s">
        <v>643</v>
      </c>
      <c r="E40" s="232" t="s">
        <v>3376</v>
      </c>
      <c r="F40" s="232" t="s">
        <v>3377</v>
      </c>
      <c r="G40" s="409" t="s">
        <v>3377</v>
      </c>
      <c r="H40" s="232" t="s">
        <v>3378</v>
      </c>
      <c r="I40" s="409" t="s">
        <v>471</v>
      </c>
      <c r="J40" s="232" t="s">
        <v>339</v>
      </c>
      <c r="K40" s="463" t="s">
        <v>102</v>
      </c>
      <c r="L40" s="232">
        <v>4507</v>
      </c>
      <c r="M40" s="232" t="s">
        <v>3379</v>
      </c>
      <c r="N40" s="232" t="s">
        <v>3380</v>
      </c>
      <c r="O40" s="232" t="s">
        <v>242</v>
      </c>
      <c r="P40" s="411" t="s">
        <v>3381</v>
      </c>
      <c r="Q40" s="411" t="s">
        <v>3382</v>
      </c>
      <c r="R40" s="232" t="s">
        <v>3383</v>
      </c>
      <c r="S40" s="232" t="s">
        <v>3384</v>
      </c>
      <c r="T40" s="414" t="s">
        <v>153</v>
      </c>
      <c r="U40" s="414">
        <v>5</v>
      </c>
      <c r="V40" s="414" t="s">
        <v>153</v>
      </c>
      <c r="W40" s="414" t="s">
        <v>153</v>
      </c>
      <c r="X40" s="414" t="s">
        <v>153</v>
      </c>
      <c r="Y40" s="414" t="s">
        <v>153</v>
      </c>
      <c r="Z40" s="545">
        <f t="shared" si="2"/>
        <v>0</v>
      </c>
      <c r="AA40" s="545">
        <f t="shared" si="2"/>
        <v>5</v>
      </c>
      <c r="AB40" s="415" t="s">
        <v>150</v>
      </c>
      <c r="AC40" s="232" t="s">
        <v>122</v>
      </c>
      <c r="AD40" s="232" t="s">
        <v>93</v>
      </c>
      <c r="AE40" s="579" t="s">
        <v>3385</v>
      </c>
    </row>
    <row r="41" spans="1:31" ht="35.25" customHeight="1" x14ac:dyDescent="0.2">
      <c r="A41" s="230">
        <v>34</v>
      </c>
      <c r="B41" s="417">
        <v>241302</v>
      </c>
      <c r="C41" s="408" t="s">
        <v>3386</v>
      </c>
      <c r="D41" s="409" t="s">
        <v>935</v>
      </c>
      <c r="E41" s="232" t="s">
        <v>3387</v>
      </c>
      <c r="F41" s="232" t="s">
        <v>1248</v>
      </c>
      <c r="G41" s="409" t="s">
        <v>1248</v>
      </c>
      <c r="H41" s="232" t="s">
        <v>3388</v>
      </c>
      <c r="I41" s="232" t="s">
        <v>2671</v>
      </c>
      <c r="J41" s="232" t="s">
        <v>105</v>
      </c>
      <c r="K41" s="232" t="s">
        <v>96</v>
      </c>
      <c r="L41" s="410"/>
      <c r="M41" s="538"/>
      <c r="N41" s="232" t="s">
        <v>3389</v>
      </c>
      <c r="O41" s="411" t="s">
        <v>242</v>
      </c>
      <c r="P41" s="411" t="s">
        <v>3390</v>
      </c>
      <c r="Q41" s="411" t="s">
        <v>3391</v>
      </c>
      <c r="R41" s="232" t="s">
        <v>3392</v>
      </c>
      <c r="S41" s="232" t="s">
        <v>3393</v>
      </c>
      <c r="T41" s="414" t="s">
        <v>153</v>
      </c>
      <c r="U41" s="414" t="s">
        <v>153</v>
      </c>
      <c r="V41" s="414" t="s">
        <v>153</v>
      </c>
      <c r="W41" s="414" t="s">
        <v>153</v>
      </c>
      <c r="X41" s="414" t="s">
        <v>153</v>
      </c>
      <c r="Y41" s="414">
        <v>1</v>
      </c>
      <c r="Z41" s="545">
        <f t="shared" si="2"/>
        <v>0</v>
      </c>
      <c r="AA41" s="545">
        <f t="shared" si="2"/>
        <v>1</v>
      </c>
      <c r="AB41" s="415" t="s">
        <v>150</v>
      </c>
      <c r="AC41" s="232" t="s">
        <v>122</v>
      </c>
      <c r="AD41" s="232" t="s">
        <v>93</v>
      </c>
      <c r="AE41" s="588" t="s">
        <v>3394</v>
      </c>
    </row>
    <row r="42" spans="1:31" ht="35.25" customHeight="1" thickBot="1" x14ac:dyDescent="0.25">
      <c r="A42" s="230">
        <v>35</v>
      </c>
      <c r="B42" s="417">
        <v>241305</v>
      </c>
      <c r="C42" s="408" t="s">
        <v>3395</v>
      </c>
      <c r="D42" s="409" t="s">
        <v>1486</v>
      </c>
      <c r="E42" s="232" t="s">
        <v>3396</v>
      </c>
      <c r="F42" s="409" t="s">
        <v>3397</v>
      </c>
      <c r="G42" s="409" t="s">
        <v>2214</v>
      </c>
      <c r="H42" s="409" t="s">
        <v>3398</v>
      </c>
      <c r="I42" s="409" t="s">
        <v>2530</v>
      </c>
      <c r="J42" s="409" t="s">
        <v>323</v>
      </c>
      <c r="K42" s="232" t="s">
        <v>96</v>
      </c>
      <c r="L42" s="586"/>
      <c r="M42" s="589"/>
      <c r="N42" s="232" t="s">
        <v>3399</v>
      </c>
      <c r="O42" s="590" t="s">
        <v>242</v>
      </c>
      <c r="P42" s="411" t="s">
        <v>3400</v>
      </c>
      <c r="Q42" s="411" t="s">
        <v>3401</v>
      </c>
      <c r="R42" s="411" t="s">
        <v>3402</v>
      </c>
      <c r="S42" s="411" t="s">
        <v>3403</v>
      </c>
      <c r="T42" s="411" t="s">
        <v>153</v>
      </c>
      <c r="U42" s="411" t="s">
        <v>153</v>
      </c>
      <c r="V42" s="411" t="s">
        <v>153</v>
      </c>
      <c r="W42" s="411">
        <v>5</v>
      </c>
      <c r="X42" s="411">
        <v>2</v>
      </c>
      <c r="Y42" s="411">
        <v>3</v>
      </c>
      <c r="Z42" s="591">
        <f t="shared" si="2"/>
        <v>2</v>
      </c>
      <c r="AA42" s="591">
        <f t="shared" si="2"/>
        <v>8</v>
      </c>
      <c r="AB42" s="415" t="s">
        <v>537</v>
      </c>
      <c r="AC42" s="232" t="s">
        <v>93</v>
      </c>
      <c r="AD42" s="232" t="s">
        <v>143</v>
      </c>
      <c r="AE42" s="592" t="s">
        <v>3404</v>
      </c>
    </row>
    <row r="43" spans="1:31" ht="35.25" customHeight="1" x14ac:dyDescent="0.2">
      <c r="A43" s="1190">
        <v>36</v>
      </c>
      <c r="B43" s="1191">
        <v>241305</v>
      </c>
      <c r="C43" s="1192" t="s">
        <v>2175</v>
      </c>
      <c r="D43" s="1190" t="s">
        <v>2654</v>
      </c>
      <c r="E43" s="1193" t="s">
        <v>3405</v>
      </c>
      <c r="F43" s="1193" t="s">
        <v>3406</v>
      </c>
      <c r="G43" s="1190" t="s">
        <v>3407</v>
      </c>
      <c r="H43" s="556" t="s">
        <v>3408</v>
      </c>
      <c r="I43" s="556" t="s">
        <v>2530</v>
      </c>
      <c r="J43" s="555" t="s">
        <v>323</v>
      </c>
      <c r="K43" s="555" t="s">
        <v>101</v>
      </c>
      <c r="L43" s="596"/>
      <c r="M43" s="555" t="s">
        <v>3409</v>
      </c>
      <c r="N43" s="558"/>
      <c r="O43" s="597" t="s">
        <v>242</v>
      </c>
      <c r="P43" s="555" t="s">
        <v>3410</v>
      </c>
      <c r="Q43" s="598" t="s">
        <v>2703</v>
      </c>
      <c r="R43" s="555" t="s">
        <v>3411</v>
      </c>
      <c r="S43" s="555" t="s">
        <v>3412</v>
      </c>
      <c r="T43" s="1179" t="s">
        <v>153</v>
      </c>
      <c r="U43" s="1179" t="s">
        <v>153</v>
      </c>
      <c r="V43" s="1180" t="s">
        <v>153</v>
      </c>
      <c r="W43" s="1182" t="s">
        <v>153</v>
      </c>
      <c r="X43" s="1182" t="s">
        <v>153</v>
      </c>
      <c r="Y43" s="1182" t="s">
        <v>153</v>
      </c>
      <c r="Z43" s="1171">
        <f t="shared" si="2"/>
        <v>0</v>
      </c>
      <c r="AA43" s="1171">
        <f t="shared" si="2"/>
        <v>0</v>
      </c>
      <c r="AB43" s="1173" t="s">
        <v>115</v>
      </c>
      <c r="AC43" s="1175" t="s">
        <v>115</v>
      </c>
      <c r="AD43" s="1175" t="s">
        <v>141</v>
      </c>
      <c r="AE43" s="1177" t="s">
        <v>3413</v>
      </c>
    </row>
    <row r="44" spans="1:31" ht="35.25" customHeight="1" x14ac:dyDescent="0.2">
      <c r="A44" s="1190"/>
      <c r="B44" s="1191"/>
      <c r="C44" s="1192"/>
      <c r="D44" s="1190"/>
      <c r="E44" s="1193"/>
      <c r="F44" s="1193"/>
      <c r="G44" s="1190"/>
      <c r="H44" s="599" t="s">
        <v>3414</v>
      </c>
      <c r="I44" s="600" t="s">
        <v>2530</v>
      </c>
      <c r="J44" s="601" t="s">
        <v>323</v>
      </c>
      <c r="K44" s="601" t="s">
        <v>101</v>
      </c>
      <c r="L44" s="602"/>
      <c r="M44" s="575"/>
      <c r="N44" s="603"/>
      <c r="O44" s="466"/>
      <c r="P44" s="604"/>
      <c r="Q44" s="605"/>
      <c r="R44" s="601"/>
      <c r="S44" s="575"/>
      <c r="T44" s="1179"/>
      <c r="U44" s="1179"/>
      <c r="V44" s="1181"/>
      <c r="W44" s="1183"/>
      <c r="X44" s="1183"/>
      <c r="Y44" s="1183"/>
      <c r="Z44" s="1172"/>
      <c r="AA44" s="1172"/>
      <c r="AB44" s="1174"/>
      <c r="AC44" s="1176"/>
      <c r="AD44" s="1176"/>
      <c r="AE44" s="1178"/>
    </row>
  </sheetData>
  <mergeCells count="58">
    <mergeCell ref="P3:P5"/>
    <mergeCell ref="A1:AD1"/>
    <mergeCell ref="A2:AD2"/>
    <mergeCell ref="A3:A5"/>
    <mergeCell ref="B3:B5"/>
    <mergeCell ref="C3:C5"/>
    <mergeCell ref="D3:D5"/>
    <mergeCell ref="E3:G3"/>
    <mergeCell ref="H3:H5"/>
    <mergeCell ref="I3:I5"/>
    <mergeCell ref="J3:J5"/>
    <mergeCell ref="K3:K5"/>
    <mergeCell ref="L3:L5"/>
    <mergeCell ref="M3:M5"/>
    <mergeCell ref="N3:N5"/>
    <mergeCell ref="O3:O5"/>
    <mergeCell ref="F11:F13"/>
    <mergeCell ref="AD3:AD5"/>
    <mergeCell ref="AE3:AE5"/>
    <mergeCell ref="E4:E5"/>
    <mergeCell ref="F4:F5"/>
    <mergeCell ref="G4:G5"/>
    <mergeCell ref="T4:U4"/>
    <mergeCell ref="V4:W4"/>
    <mergeCell ref="X4:Y4"/>
    <mergeCell ref="Z4:AA4"/>
    <mergeCell ref="Q3:Q5"/>
    <mergeCell ref="R3:R5"/>
    <mergeCell ref="S3:S5"/>
    <mergeCell ref="T3:AA3"/>
    <mergeCell ref="AB3:AB5"/>
    <mergeCell ref="AC3:AC5"/>
    <mergeCell ref="Z43:Z44"/>
    <mergeCell ref="G11:G13"/>
    <mergeCell ref="AE11:AE13"/>
    <mergeCell ref="A43:A44"/>
    <mergeCell ref="B43:B44"/>
    <mergeCell ref="C43:C44"/>
    <mergeCell ref="D43:D44"/>
    <mergeCell ref="E43:E44"/>
    <mergeCell ref="F43:F44"/>
    <mergeCell ref="G43:G44"/>
    <mergeCell ref="T43:T44"/>
    <mergeCell ref="A11:A13"/>
    <mergeCell ref="B11:B13"/>
    <mergeCell ref="C11:C13"/>
    <mergeCell ref="D11:D13"/>
    <mergeCell ref="E11:E13"/>
    <mergeCell ref="U43:U44"/>
    <mergeCell ref="V43:V44"/>
    <mergeCell ref="W43:W44"/>
    <mergeCell ref="X43:X44"/>
    <mergeCell ref="Y43:Y44"/>
    <mergeCell ref="AA43:AA44"/>
    <mergeCell ref="AB43:AB44"/>
    <mergeCell ref="AC43:AC44"/>
    <mergeCell ref="AD43:AD44"/>
    <mergeCell ref="AE43:AE44"/>
  </mergeCells>
  <dataValidations count="7">
    <dataValidation type="list" allowBlank="1" showInputMessage="1" showErrorMessage="1" sqref="I6:I44">
      <formula1>มาตรฐานรถ</formula1>
    </dataValidation>
    <dataValidation type="list" allowBlank="1" showInputMessage="1" showErrorMessage="1" sqref="J6:J44">
      <formula1>รายละเอียดมาตรฐานรถ</formula1>
    </dataValidation>
    <dataValidation type="list" allowBlank="1" showInputMessage="1" showErrorMessage="1" sqref="AC6:AC43">
      <formula1>รถต้นเหตุ</formula1>
    </dataValidation>
    <dataValidation type="list" allowBlank="1" showInputMessage="1" showErrorMessage="1" sqref="AB6:AB43">
      <formula1>รถคู่กรณี</formula1>
    </dataValidation>
    <dataValidation type="list" allowBlank="1" showInputMessage="1" showErrorMessage="1" sqref="O6:O44">
      <formula1>สถานะภาษีรถ</formula1>
    </dataValidation>
    <dataValidation type="list" allowBlank="1" showInputMessage="1" showErrorMessage="1" sqref="K6:K44">
      <formula1>List_หมวด</formula1>
    </dataValidation>
    <dataValidation type="list" allowBlank="1" showInputMessage="1" showErrorMessage="1" sqref="AD6:AD43">
      <formula1>สาเหตุย่อย</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opLeftCell="J1" workbookViewId="0">
      <selection activeCell="J3" sqref="J3"/>
    </sheetView>
  </sheetViews>
  <sheetFormatPr defaultRowHeight="14.25" x14ac:dyDescent="0.2"/>
  <cols>
    <col min="15" max="15" width="26.875" customWidth="1"/>
    <col min="20" max="27" width="6.625" customWidth="1"/>
  </cols>
  <sheetData>
    <row r="1" spans="1:33" ht="30.75" x14ac:dyDescent="0.7">
      <c r="J1" s="633" t="s">
        <v>3485</v>
      </c>
      <c r="K1" s="634"/>
      <c r="L1" s="634"/>
      <c r="M1" s="634"/>
      <c r="N1" s="634"/>
      <c r="O1" s="634"/>
      <c r="P1" s="634"/>
      <c r="Q1" s="634"/>
      <c r="R1" s="634"/>
      <c r="S1" s="634"/>
      <c r="T1" s="634"/>
      <c r="U1" s="634"/>
      <c r="V1" s="634"/>
      <c r="W1" s="634"/>
      <c r="X1" s="634"/>
      <c r="Y1" s="634"/>
      <c r="Z1" s="634"/>
      <c r="AA1" s="634"/>
      <c r="AB1" s="634"/>
      <c r="AC1" s="634"/>
      <c r="AD1" s="634"/>
      <c r="AE1" s="634"/>
      <c r="AF1" s="634"/>
      <c r="AG1" s="635"/>
    </row>
    <row r="3" spans="1:33" ht="87" x14ac:dyDescent="0.2">
      <c r="A3" s="384" t="s">
        <v>163</v>
      </c>
      <c r="B3" s="385" t="s">
        <v>1364</v>
      </c>
      <c r="C3" s="386" t="s">
        <v>1365</v>
      </c>
      <c r="D3" s="387" t="s">
        <v>189</v>
      </c>
      <c r="E3" s="388" t="s">
        <v>1371</v>
      </c>
      <c r="F3" s="384" t="s">
        <v>187</v>
      </c>
      <c r="G3" s="384" t="s">
        <v>188</v>
      </c>
      <c r="H3" s="384" t="s">
        <v>190</v>
      </c>
      <c r="I3" s="389" t="s">
        <v>194</v>
      </c>
      <c r="J3" s="389" t="s">
        <v>2490</v>
      </c>
      <c r="K3" s="390" t="s">
        <v>191</v>
      </c>
      <c r="L3" s="389" t="s">
        <v>193</v>
      </c>
      <c r="M3" s="607" t="s">
        <v>2492</v>
      </c>
      <c r="N3" s="607" t="s">
        <v>2493</v>
      </c>
      <c r="O3" s="389" t="s">
        <v>175</v>
      </c>
      <c r="P3" s="388" t="s">
        <v>3415</v>
      </c>
      <c r="Q3" s="388" t="s">
        <v>2495</v>
      </c>
      <c r="R3" s="384" t="s">
        <v>1374</v>
      </c>
      <c r="S3" s="384" t="s">
        <v>2496</v>
      </c>
      <c r="T3" s="392" t="s">
        <v>2497</v>
      </c>
      <c r="U3" s="392" t="s">
        <v>2498</v>
      </c>
      <c r="V3" s="392" t="s">
        <v>2499</v>
      </c>
      <c r="W3" s="392" t="s">
        <v>2500</v>
      </c>
      <c r="X3" s="392" t="s">
        <v>2501</v>
      </c>
      <c r="Y3" s="392" t="s">
        <v>2502</v>
      </c>
      <c r="Z3" s="393" t="s">
        <v>2503</v>
      </c>
      <c r="AA3" s="393" t="s">
        <v>2504</v>
      </c>
      <c r="AB3" s="394" t="s">
        <v>122</v>
      </c>
      <c r="AC3" s="390" t="s">
        <v>124</v>
      </c>
      <c r="AD3" s="390" t="s">
        <v>214</v>
      </c>
      <c r="AE3" s="390" t="s">
        <v>2505</v>
      </c>
      <c r="AF3" s="379" t="s">
        <v>3416</v>
      </c>
    </row>
    <row r="4" spans="1:33" ht="56.25" customHeight="1" x14ac:dyDescent="0.5">
      <c r="A4" s="262">
        <v>1</v>
      </c>
      <c r="B4" s="417">
        <v>241276</v>
      </c>
      <c r="C4" s="419" t="s">
        <v>3417</v>
      </c>
      <c r="D4" s="371" t="s">
        <v>431</v>
      </c>
      <c r="E4" s="371" t="s">
        <v>3418</v>
      </c>
      <c r="F4" s="371" t="s">
        <v>3419</v>
      </c>
      <c r="G4" s="395" t="s">
        <v>3420</v>
      </c>
      <c r="H4" s="499" t="s">
        <v>3421</v>
      </c>
      <c r="I4" s="395" t="s">
        <v>3422</v>
      </c>
      <c r="J4" s="232" t="s">
        <v>339</v>
      </c>
      <c r="K4" s="232" t="s">
        <v>411</v>
      </c>
      <c r="L4" s="608"/>
      <c r="M4" s="264" t="s">
        <v>3423</v>
      </c>
      <c r="N4" s="411" t="s">
        <v>242</v>
      </c>
      <c r="O4" s="609" t="s">
        <v>3424</v>
      </c>
      <c r="P4" s="266" t="s">
        <v>3425</v>
      </c>
      <c r="Q4" s="266" t="s">
        <v>3426</v>
      </c>
      <c r="R4" s="266" t="s">
        <v>3427</v>
      </c>
      <c r="S4" s="610">
        <v>53000459</v>
      </c>
      <c r="T4" s="266" t="s">
        <v>153</v>
      </c>
      <c r="U4" s="228">
        <v>10</v>
      </c>
      <c r="V4" s="228" t="s">
        <v>153</v>
      </c>
      <c r="W4" s="263" t="s">
        <v>153</v>
      </c>
      <c r="X4" s="263" t="s">
        <v>153</v>
      </c>
      <c r="Y4" s="611" t="s">
        <v>153</v>
      </c>
      <c r="Z4" s="612">
        <f t="shared" ref="Z4:AA9" si="0">SUM(T4,V4,X4)</f>
        <v>0</v>
      </c>
      <c r="AA4" s="612">
        <f t="shared" si="0"/>
        <v>10</v>
      </c>
      <c r="AB4" s="415" t="s">
        <v>537</v>
      </c>
      <c r="AC4" s="232" t="s">
        <v>115</v>
      </c>
      <c r="AD4" s="395" t="s">
        <v>2517</v>
      </c>
      <c r="AE4" s="232" t="s">
        <v>140</v>
      </c>
    </row>
    <row r="5" spans="1:33" ht="56.25" customHeight="1" x14ac:dyDescent="0.5">
      <c r="A5" s="319">
        <v>2</v>
      </c>
      <c r="B5" s="613">
        <v>241282</v>
      </c>
      <c r="C5" s="614" t="s">
        <v>3417</v>
      </c>
      <c r="D5" s="500" t="s">
        <v>928</v>
      </c>
      <c r="E5" s="480" t="s">
        <v>3428</v>
      </c>
      <c r="F5" s="480" t="s">
        <v>3429</v>
      </c>
      <c r="G5" s="500" t="s">
        <v>3430</v>
      </c>
      <c r="H5" s="615" t="s">
        <v>3431</v>
      </c>
      <c r="I5" s="479" t="s">
        <v>3422</v>
      </c>
      <c r="J5" s="480" t="s">
        <v>3432</v>
      </c>
      <c r="K5" s="480" t="s">
        <v>411</v>
      </c>
      <c r="L5" s="616"/>
      <c r="M5" s="374" t="s">
        <v>3433</v>
      </c>
      <c r="N5" s="551" t="s">
        <v>242</v>
      </c>
      <c r="O5" s="617" t="s">
        <v>3434</v>
      </c>
      <c r="P5" s="322" t="s">
        <v>3435</v>
      </c>
      <c r="Q5" s="322">
        <f>SUM(Q4:Q4)</f>
        <v>0</v>
      </c>
      <c r="R5" s="322" t="s">
        <v>3436</v>
      </c>
      <c r="S5" s="618">
        <v>52001661</v>
      </c>
      <c r="T5" s="322">
        <f>SUM(T4:T4)</f>
        <v>0</v>
      </c>
      <c r="U5" s="619" t="s">
        <v>153</v>
      </c>
      <c r="V5" s="619" t="s">
        <v>153</v>
      </c>
      <c r="W5" s="319" t="s">
        <v>153</v>
      </c>
      <c r="X5" s="319" t="s">
        <v>153</v>
      </c>
      <c r="Y5" s="319">
        <v>1</v>
      </c>
      <c r="Z5" s="620">
        <f t="shared" si="0"/>
        <v>0</v>
      </c>
      <c r="AA5" s="620">
        <f t="shared" si="0"/>
        <v>1</v>
      </c>
      <c r="AB5" s="621" t="s">
        <v>116</v>
      </c>
      <c r="AC5" s="480" t="s">
        <v>122</v>
      </c>
      <c r="AD5" s="479" t="s">
        <v>2517</v>
      </c>
      <c r="AE5" s="480" t="s">
        <v>93</v>
      </c>
      <c r="AF5" s="374"/>
    </row>
    <row r="6" spans="1:33" ht="56.25" customHeight="1" x14ac:dyDescent="0.2">
      <c r="A6" s="262">
        <v>3</v>
      </c>
      <c r="B6" s="417">
        <v>241289</v>
      </c>
      <c r="C6" s="419" t="s">
        <v>3437</v>
      </c>
      <c r="D6" s="409" t="s">
        <v>3438</v>
      </c>
      <c r="E6" s="232" t="s">
        <v>3439</v>
      </c>
      <c r="F6" s="232" t="s">
        <v>3440</v>
      </c>
      <c r="G6" s="409" t="s">
        <v>3441</v>
      </c>
      <c r="H6" s="622" t="s">
        <v>3442</v>
      </c>
      <c r="I6" s="371" t="s">
        <v>2510</v>
      </c>
      <c r="J6" s="232" t="s">
        <v>104</v>
      </c>
      <c r="K6" s="232" t="s">
        <v>411</v>
      </c>
      <c r="L6" s="608"/>
      <c r="M6" s="263" t="s">
        <v>3443</v>
      </c>
      <c r="N6" s="411" t="s">
        <v>242</v>
      </c>
      <c r="O6" s="422" t="s">
        <v>3444</v>
      </c>
      <c r="P6" s="265" t="s">
        <v>3445</v>
      </c>
      <c r="Q6" s="265" t="s">
        <v>3446</v>
      </c>
      <c r="R6" s="265" t="s">
        <v>3447</v>
      </c>
      <c r="S6" s="623" t="s">
        <v>3448</v>
      </c>
      <c r="T6" s="265" t="s">
        <v>153</v>
      </c>
      <c r="U6" s="262">
        <v>11</v>
      </c>
      <c r="V6" s="262" t="s">
        <v>153</v>
      </c>
      <c r="W6" s="262" t="s">
        <v>153</v>
      </c>
      <c r="X6" s="262" t="s">
        <v>153</v>
      </c>
      <c r="Y6" s="262" t="s">
        <v>153</v>
      </c>
      <c r="Z6" s="612">
        <f t="shared" si="0"/>
        <v>0</v>
      </c>
      <c r="AA6" s="612">
        <f t="shared" si="0"/>
        <v>11</v>
      </c>
      <c r="AB6" s="415" t="s">
        <v>118</v>
      </c>
      <c r="AC6" s="232" t="s">
        <v>93</v>
      </c>
      <c r="AD6" s="395" t="s">
        <v>2571</v>
      </c>
      <c r="AE6" s="232" t="s">
        <v>2572</v>
      </c>
      <c r="AF6" s="374"/>
    </row>
    <row r="7" spans="1:33" ht="56.25" customHeight="1" x14ac:dyDescent="0.2">
      <c r="A7" s="319">
        <v>4</v>
      </c>
      <c r="B7" s="417">
        <v>241290</v>
      </c>
      <c r="C7" s="408" t="s">
        <v>3437</v>
      </c>
      <c r="D7" s="222" t="s">
        <v>2368</v>
      </c>
      <c r="E7" s="222" t="s">
        <v>3449</v>
      </c>
      <c r="F7" s="230" t="s">
        <v>3450</v>
      </c>
      <c r="G7" s="230" t="s">
        <v>228</v>
      </c>
      <c r="H7" s="622" t="s">
        <v>3451</v>
      </c>
      <c r="I7" s="222" t="s">
        <v>3452</v>
      </c>
      <c r="J7" s="232" t="s">
        <v>93</v>
      </c>
      <c r="K7" s="232" t="s">
        <v>411</v>
      </c>
      <c r="L7" s="624"/>
      <c r="M7" s="230"/>
      <c r="N7" s="411" t="s">
        <v>242</v>
      </c>
      <c r="O7" s="222" t="s">
        <v>3453</v>
      </c>
      <c r="P7" s="625" t="s">
        <v>3454</v>
      </c>
      <c r="Q7" s="261"/>
      <c r="R7" s="261" t="s">
        <v>3455</v>
      </c>
      <c r="S7" s="261" t="s">
        <v>3456</v>
      </c>
      <c r="T7" s="261"/>
      <c r="U7" s="230"/>
      <c r="V7" s="230">
        <v>1</v>
      </c>
      <c r="W7" s="230">
        <v>11</v>
      </c>
      <c r="X7" s="230">
        <v>1</v>
      </c>
      <c r="Y7" s="230">
        <v>1</v>
      </c>
      <c r="Z7" s="545">
        <f t="shared" si="0"/>
        <v>2</v>
      </c>
      <c r="AA7" s="545">
        <f t="shared" si="0"/>
        <v>12</v>
      </c>
      <c r="AB7" s="415" t="s">
        <v>368</v>
      </c>
      <c r="AC7" s="232" t="s">
        <v>122</v>
      </c>
      <c r="AD7" s="232" t="s">
        <v>3457</v>
      </c>
      <c r="AE7" s="232" t="s">
        <v>93</v>
      </c>
      <c r="AF7" s="626"/>
    </row>
    <row r="8" spans="1:33" ht="56.25" customHeight="1" x14ac:dyDescent="0.2">
      <c r="A8" s="262">
        <v>5</v>
      </c>
      <c r="B8" s="417">
        <v>241291</v>
      </c>
      <c r="C8" s="408" t="s">
        <v>3458</v>
      </c>
      <c r="D8" s="262" t="s">
        <v>462</v>
      </c>
      <c r="E8" s="263" t="s">
        <v>3459</v>
      </c>
      <c r="F8" s="263" t="s">
        <v>3460</v>
      </c>
      <c r="G8" s="262" t="s">
        <v>2403</v>
      </c>
      <c r="H8" s="627" t="s">
        <v>3461</v>
      </c>
      <c r="I8" s="222" t="s">
        <v>3452</v>
      </c>
      <c r="J8" s="232" t="s">
        <v>3432</v>
      </c>
      <c r="K8" s="624"/>
      <c r="L8" s="624"/>
      <c r="M8" s="262"/>
      <c r="N8" s="263" t="s">
        <v>3462</v>
      </c>
      <c r="O8" s="222" t="s">
        <v>3463</v>
      </c>
      <c r="P8" s="265" t="s">
        <v>3464</v>
      </c>
      <c r="Q8" s="265"/>
      <c r="R8" s="265" t="s">
        <v>3464</v>
      </c>
      <c r="S8" s="265" t="s">
        <v>3465</v>
      </c>
      <c r="T8" s="265" t="s">
        <v>153</v>
      </c>
      <c r="U8" s="262" t="s">
        <v>153</v>
      </c>
      <c r="V8" s="262" t="s">
        <v>153</v>
      </c>
      <c r="W8" s="262" t="s">
        <v>153</v>
      </c>
      <c r="X8" s="262" t="s">
        <v>153</v>
      </c>
      <c r="Y8" s="262" t="s">
        <v>153</v>
      </c>
      <c r="Z8" s="545">
        <f t="shared" si="0"/>
        <v>0</v>
      </c>
      <c r="AA8" s="545">
        <f t="shared" si="0"/>
        <v>0</v>
      </c>
      <c r="AB8" s="415" t="s">
        <v>119</v>
      </c>
      <c r="AC8" s="232" t="s">
        <v>115</v>
      </c>
      <c r="AD8" s="232" t="s">
        <v>3457</v>
      </c>
      <c r="AE8" s="232" t="s">
        <v>3139</v>
      </c>
      <c r="AF8" s="42" t="s">
        <v>3466</v>
      </c>
    </row>
    <row r="9" spans="1:33" ht="56.25" customHeight="1" x14ac:dyDescent="0.2">
      <c r="A9" s="395">
        <v>6</v>
      </c>
      <c r="B9" s="417">
        <v>241300</v>
      </c>
      <c r="C9" s="408" t="s">
        <v>1924</v>
      </c>
      <c r="D9" s="232" t="s">
        <v>1079</v>
      </c>
      <c r="E9" s="232" t="s">
        <v>3467</v>
      </c>
      <c r="F9" s="232" t="s">
        <v>3468</v>
      </c>
      <c r="G9" s="232" t="s">
        <v>3469</v>
      </c>
      <c r="H9" s="499" t="s">
        <v>3470</v>
      </c>
      <c r="I9" s="222" t="s">
        <v>3452</v>
      </c>
      <c r="J9" s="232" t="s">
        <v>3432</v>
      </c>
      <c r="K9" s="624"/>
      <c r="L9" s="624"/>
      <c r="M9" s="628"/>
      <c r="N9" s="629"/>
      <c r="O9" s="630" t="s">
        <v>3471</v>
      </c>
      <c r="P9" s="222" t="s">
        <v>3472</v>
      </c>
      <c r="Q9" s="222"/>
      <c r="R9" s="222" t="s">
        <v>3473</v>
      </c>
      <c r="S9" s="265" t="s">
        <v>3474</v>
      </c>
      <c r="T9" s="262" t="s">
        <v>153</v>
      </c>
      <c r="U9" s="262" t="s">
        <v>153</v>
      </c>
      <c r="V9" s="262" t="s">
        <v>153</v>
      </c>
      <c r="W9" s="262">
        <v>1</v>
      </c>
      <c r="X9" s="262" t="s">
        <v>153</v>
      </c>
      <c r="Y9" s="262">
        <v>1</v>
      </c>
      <c r="Z9" s="545">
        <f t="shared" si="0"/>
        <v>0</v>
      </c>
      <c r="AA9" s="545">
        <f t="shared" si="0"/>
        <v>2</v>
      </c>
      <c r="AB9" s="415" t="s">
        <v>368</v>
      </c>
      <c r="AC9" s="232" t="s">
        <v>122</v>
      </c>
      <c r="AD9" s="232" t="s">
        <v>3457</v>
      </c>
      <c r="AE9" s="232" t="s">
        <v>146</v>
      </c>
      <c r="AF9" s="631" t="s">
        <v>3475</v>
      </c>
    </row>
    <row r="10" spans="1:33" ht="56.25" customHeight="1" x14ac:dyDescent="0.2">
      <c r="A10" s="395">
        <v>7</v>
      </c>
      <c r="B10" s="417">
        <v>241302</v>
      </c>
      <c r="C10" s="408" t="s">
        <v>3476</v>
      </c>
      <c r="D10" s="232" t="s">
        <v>3477</v>
      </c>
      <c r="E10" s="232"/>
      <c r="F10" s="232" t="s">
        <v>3478</v>
      </c>
      <c r="G10" s="232" t="s">
        <v>3479</v>
      </c>
      <c r="H10" s="499" t="s">
        <v>3480</v>
      </c>
      <c r="I10" s="222" t="s">
        <v>3452</v>
      </c>
      <c r="J10" s="232" t="s">
        <v>3432</v>
      </c>
      <c r="K10" s="624"/>
      <c r="L10" s="624"/>
      <c r="M10" s="298"/>
      <c r="N10" s="298"/>
      <c r="O10" s="630" t="s">
        <v>3481</v>
      </c>
      <c r="P10" s="222" t="s">
        <v>3482</v>
      </c>
      <c r="Q10" s="222"/>
      <c r="R10" s="222" t="s">
        <v>3483</v>
      </c>
      <c r="S10" s="222" t="s">
        <v>3484</v>
      </c>
      <c r="T10" s="262" t="s">
        <v>153</v>
      </c>
      <c r="U10" s="262" t="s">
        <v>153</v>
      </c>
      <c r="V10" s="262" t="s">
        <v>153</v>
      </c>
      <c r="W10" s="262" t="s">
        <v>153</v>
      </c>
      <c r="X10" s="262" t="s">
        <v>153</v>
      </c>
      <c r="Y10" s="395">
        <v>2</v>
      </c>
      <c r="Z10" s="545">
        <f>SUM(T10,V10,X10)</f>
        <v>0</v>
      </c>
      <c r="AA10" s="545">
        <f>SUM(U10,W10,Y10)</f>
        <v>2</v>
      </c>
      <c r="AB10" s="632"/>
      <c r="AC10" s="632"/>
      <c r="AD10" s="632"/>
      <c r="AE10" s="632"/>
    </row>
    <row r="11" spans="1:33" ht="56.25" customHeight="1" x14ac:dyDescent="0.2">
      <c r="B11" s="327"/>
      <c r="C11" s="328"/>
      <c r="J11" s="329"/>
      <c r="K11" s="329"/>
      <c r="L11" s="329"/>
      <c r="O11" s="330"/>
      <c r="P11" s="330"/>
      <c r="Q11" s="330"/>
      <c r="R11" s="330"/>
      <c r="S11" s="330"/>
      <c r="T11" s="330"/>
    </row>
    <row r="12" spans="1:33" ht="56.25" customHeight="1" x14ac:dyDescent="0.2">
      <c r="B12" s="327"/>
      <c r="C12" s="328"/>
      <c r="J12" s="329"/>
      <c r="K12" s="329"/>
      <c r="L12" s="329"/>
      <c r="O12" s="330"/>
      <c r="P12" s="330"/>
      <c r="Q12" s="330"/>
      <c r="R12" s="330"/>
      <c r="S12" s="330"/>
      <c r="T12" s="330"/>
    </row>
    <row r="13" spans="1:33" ht="56.25" customHeight="1" x14ac:dyDescent="0.2"/>
  </sheetData>
  <dataValidations count="8">
    <dataValidation type="list" allowBlank="1" showInputMessage="1" showErrorMessage="1" sqref="I4:I6">
      <formula1>มาตรฐานรถ</formula1>
    </dataValidation>
    <dataValidation type="list" allowBlank="1" showInputMessage="1" showErrorMessage="1" sqref="J4:J10">
      <formula1>รายละเอียดมาตรฐานรถ</formula1>
    </dataValidation>
    <dataValidation type="list" allowBlank="1" showInputMessage="1" showErrorMessage="1" sqref="AE4:AE9">
      <formula1>สาเหตุย่อย</formula1>
    </dataValidation>
    <dataValidation type="list" allowBlank="1" showInputMessage="1" showErrorMessage="1" sqref="AD4:AD9">
      <formula1>สาเหตุอื่น</formula1>
    </dataValidation>
    <dataValidation type="list" allowBlank="1" showInputMessage="1" showErrorMessage="1" sqref="AC4:AC9">
      <formula1>รถต้นเหตุ</formula1>
    </dataValidation>
    <dataValidation type="list" allowBlank="1" showInputMessage="1" showErrorMessage="1" sqref="AB4:AB9">
      <formula1>รถคู่กรณี</formula1>
    </dataValidation>
    <dataValidation type="list" allowBlank="1" showInputMessage="1" showErrorMessage="1" sqref="N4:N7">
      <formula1>สถานะภาษีรถ</formula1>
    </dataValidation>
    <dataValidation type="list" allowBlank="1" showInputMessage="1" showErrorMessage="1" sqref="K4:K7">
      <formula1>List_หมวด</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workbookViewId="0">
      <selection activeCell="N8" sqref="N8"/>
    </sheetView>
  </sheetViews>
  <sheetFormatPr defaultRowHeight="14.25" x14ac:dyDescent="0.2"/>
  <cols>
    <col min="20" max="27" width="6.125" customWidth="1"/>
    <col min="31" max="31" width="36.5" customWidth="1"/>
  </cols>
  <sheetData>
    <row r="1" spans="1:31" ht="27.75" x14ac:dyDescent="0.65">
      <c r="A1" s="1208" t="s">
        <v>3875</v>
      </c>
      <c r="B1" s="1208"/>
      <c r="C1" s="1208"/>
      <c r="D1" s="1208"/>
      <c r="E1" s="1208"/>
      <c r="F1" s="1208"/>
      <c r="G1" s="1208"/>
      <c r="H1" s="1208"/>
      <c r="I1" s="1208"/>
      <c r="J1" s="1208"/>
      <c r="K1" s="1208"/>
      <c r="L1" s="1208"/>
      <c r="M1" s="1208"/>
      <c r="N1" s="1208"/>
      <c r="O1" s="1208"/>
      <c r="P1" s="1208"/>
      <c r="Q1" s="1208"/>
      <c r="R1" s="1208"/>
      <c r="S1" s="1208"/>
      <c r="T1" s="1208"/>
      <c r="U1" s="1208"/>
      <c r="V1" s="1208"/>
      <c r="W1" s="1208"/>
      <c r="X1" s="1208"/>
      <c r="Y1" s="1208"/>
      <c r="Z1" s="1208"/>
      <c r="AA1" s="1208"/>
      <c r="AB1" s="1208"/>
      <c r="AC1" s="1208"/>
      <c r="AD1" s="1208"/>
      <c r="AE1" s="1208"/>
    </row>
    <row r="2" spans="1:31" ht="28.5" thickBot="1" x14ac:dyDescent="0.7">
      <c r="A2" s="1208" t="s">
        <v>3486</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row>
    <row r="3" spans="1:31" ht="24" thickBot="1" x14ac:dyDescent="0.6">
      <c r="A3" s="1202" t="s">
        <v>163</v>
      </c>
      <c r="B3" s="1209" t="s">
        <v>1364</v>
      </c>
      <c r="C3" s="1210" t="s">
        <v>1365</v>
      </c>
      <c r="D3" s="1210" t="s">
        <v>189</v>
      </c>
      <c r="E3" s="1206" t="s">
        <v>165</v>
      </c>
      <c r="F3" s="1206"/>
      <c r="G3" s="1206"/>
      <c r="H3" s="1202" t="s">
        <v>190</v>
      </c>
      <c r="I3" s="1202" t="s">
        <v>194</v>
      </c>
      <c r="J3" s="1202" t="s">
        <v>2490</v>
      </c>
      <c r="K3" s="1202" t="s">
        <v>191</v>
      </c>
      <c r="L3" s="1202" t="s">
        <v>192</v>
      </c>
      <c r="M3" s="1202" t="s">
        <v>193</v>
      </c>
      <c r="N3" s="1211" t="s">
        <v>2492</v>
      </c>
      <c r="O3" s="1211" t="s">
        <v>2493</v>
      </c>
      <c r="P3" s="1203" t="s">
        <v>2494</v>
      </c>
      <c r="Q3" s="1203" t="s">
        <v>2495</v>
      </c>
      <c r="R3" s="1203" t="s">
        <v>1374</v>
      </c>
      <c r="S3" s="1203" t="s">
        <v>2496</v>
      </c>
      <c r="T3" s="1206" t="s">
        <v>1369</v>
      </c>
      <c r="U3" s="1206"/>
      <c r="V3" s="1206"/>
      <c r="W3" s="1206"/>
      <c r="X3" s="1206"/>
      <c r="Y3" s="1206"/>
      <c r="Z3" s="1206"/>
      <c r="AA3" s="1206"/>
      <c r="AB3" s="1207" t="s">
        <v>122</v>
      </c>
      <c r="AC3" s="1207" t="s">
        <v>124</v>
      </c>
      <c r="AD3" s="1202" t="s">
        <v>214</v>
      </c>
      <c r="AE3" s="1202" t="s">
        <v>175</v>
      </c>
    </row>
    <row r="4" spans="1:31" ht="24" thickBot="1" x14ac:dyDescent="0.25">
      <c r="A4" s="1202"/>
      <c r="B4" s="1209"/>
      <c r="C4" s="1210"/>
      <c r="D4" s="1210"/>
      <c r="E4" s="1202" t="s">
        <v>1371</v>
      </c>
      <c r="F4" s="1203" t="s">
        <v>187</v>
      </c>
      <c r="G4" s="1202" t="s">
        <v>188</v>
      </c>
      <c r="H4" s="1202"/>
      <c r="I4" s="1202"/>
      <c r="J4" s="1202"/>
      <c r="K4" s="1202"/>
      <c r="L4" s="1202"/>
      <c r="M4" s="1202"/>
      <c r="N4" s="1211"/>
      <c r="O4" s="1211"/>
      <c r="P4" s="1203"/>
      <c r="Q4" s="1203"/>
      <c r="R4" s="1203"/>
      <c r="S4" s="1203"/>
      <c r="T4" s="1204" t="s">
        <v>1372</v>
      </c>
      <c r="U4" s="1204"/>
      <c r="V4" s="1205" t="s">
        <v>106</v>
      </c>
      <c r="W4" s="1205"/>
      <c r="X4" s="1205" t="s">
        <v>212</v>
      </c>
      <c r="Y4" s="1205"/>
      <c r="Z4" s="1203" t="s">
        <v>213</v>
      </c>
      <c r="AA4" s="1203"/>
      <c r="AB4" s="1207"/>
      <c r="AC4" s="1207"/>
      <c r="AD4" s="1202"/>
      <c r="AE4" s="1202"/>
    </row>
    <row r="5" spans="1:31" ht="42.75" thickBot="1" x14ac:dyDescent="0.25">
      <c r="A5" s="1202"/>
      <c r="B5" s="1209"/>
      <c r="C5" s="1210"/>
      <c r="D5" s="1210"/>
      <c r="E5" s="1202"/>
      <c r="F5" s="1203"/>
      <c r="G5" s="1202"/>
      <c r="H5" s="1202"/>
      <c r="I5" s="1202"/>
      <c r="J5" s="1202"/>
      <c r="K5" s="1202"/>
      <c r="L5" s="1202"/>
      <c r="M5" s="1202"/>
      <c r="N5" s="1211"/>
      <c r="O5" s="1211"/>
      <c r="P5" s="1203"/>
      <c r="Q5" s="1203"/>
      <c r="R5" s="1203"/>
      <c r="S5" s="1203"/>
      <c r="T5" s="532" t="s">
        <v>218</v>
      </c>
      <c r="U5" s="532" t="s">
        <v>219</v>
      </c>
      <c r="V5" s="532" t="s">
        <v>218</v>
      </c>
      <c r="W5" s="532" t="s">
        <v>219</v>
      </c>
      <c r="X5" s="532" t="s">
        <v>218</v>
      </c>
      <c r="Y5" s="532" t="s">
        <v>219</v>
      </c>
      <c r="Z5" s="533" t="s">
        <v>218</v>
      </c>
      <c r="AA5" s="533" t="s">
        <v>219</v>
      </c>
      <c r="AB5" s="1207"/>
      <c r="AC5" s="1207"/>
      <c r="AD5" s="1202"/>
      <c r="AE5" s="1202"/>
    </row>
    <row r="6" spans="1:31" ht="59.25" customHeight="1" x14ac:dyDescent="0.2">
      <c r="A6" s="593">
        <v>1</v>
      </c>
      <c r="B6" s="594">
        <v>241306</v>
      </c>
      <c r="C6" s="594" t="s">
        <v>3487</v>
      </c>
      <c r="D6" s="593" t="s">
        <v>1468</v>
      </c>
      <c r="E6" s="232" t="s">
        <v>3488</v>
      </c>
      <c r="F6" s="232"/>
      <c r="G6" s="593" t="s">
        <v>228</v>
      </c>
      <c r="H6" s="547" t="s">
        <v>3489</v>
      </c>
      <c r="I6" s="232" t="s">
        <v>2510</v>
      </c>
      <c r="J6" s="232" t="s">
        <v>104</v>
      </c>
      <c r="K6" s="232" t="s">
        <v>96</v>
      </c>
      <c r="L6" s="410"/>
      <c r="M6" s="410"/>
      <c r="N6" s="548" t="s">
        <v>3490</v>
      </c>
      <c r="O6" s="411" t="s">
        <v>242</v>
      </c>
      <c r="P6" s="232" t="s">
        <v>3491</v>
      </c>
      <c r="Q6" s="371" t="s">
        <v>3492</v>
      </c>
      <c r="R6" s="232" t="s">
        <v>3493</v>
      </c>
      <c r="S6" s="232" t="s">
        <v>3494</v>
      </c>
      <c r="T6" s="427" t="s">
        <v>153</v>
      </c>
      <c r="U6" s="427">
        <v>4</v>
      </c>
      <c r="V6" s="427" t="s">
        <v>153</v>
      </c>
      <c r="W6" s="427" t="s">
        <v>153</v>
      </c>
      <c r="X6" s="427" t="s">
        <v>153</v>
      </c>
      <c r="Y6" s="427" t="s">
        <v>153</v>
      </c>
      <c r="Z6" s="636">
        <f>SUM(T6,V6,X6)</f>
        <v>0</v>
      </c>
      <c r="AA6" s="636">
        <f>SUM(U6,W6,Y6)</f>
        <v>4</v>
      </c>
      <c r="AB6" s="415" t="s">
        <v>150</v>
      </c>
      <c r="AC6" s="232" t="s">
        <v>122</v>
      </c>
      <c r="AD6" s="232" t="s">
        <v>3495</v>
      </c>
      <c r="AE6" s="637" t="s">
        <v>3496</v>
      </c>
    </row>
    <row r="7" spans="1:31" ht="59.25" customHeight="1" x14ac:dyDescent="0.2">
      <c r="A7" s="1194">
        <v>2</v>
      </c>
      <c r="B7" s="1195">
        <v>241306</v>
      </c>
      <c r="C7" s="1195" t="s">
        <v>3497</v>
      </c>
      <c r="D7" s="1194" t="s">
        <v>630</v>
      </c>
      <c r="E7" s="1175" t="s">
        <v>3498</v>
      </c>
      <c r="F7" s="1175" t="s">
        <v>3499</v>
      </c>
      <c r="G7" s="1194" t="s">
        <v>228</v>
      </c>
      <c r="H7" s="555" t="s">
        <v>3500</v>
      </c>
      <c r="I7" s="556" t="s">
        <v>2530</v>
      </c>
      <c r="J7" s="555" t="s">
        <v>323</v>
      </c>
      <c r="K7" s="555" t="s">
        <v>96</v>
      </c>
      <c r="L7" s="638"/>
      <c r="M7" s="639"/>
      <c r="N7" s="640" t="s">
        <v>3501</v>
      </c>
      <c r="O7" s="641" t="s">
        <v>242</v>
      </c>
      <c r="P7" s="642" t="s">
        <v>3502</v>
      </c>
      <c r="Q7" s="642" t="s">
        <v>3503</v>
      </c>
      <c r="R7" s="555" t="s">
        <v>3504</v>
      </c>
      <c r="S7" s="431" t="s">
        <v>3505</v>
      </c>
      <c r="T7" s="643" t="s">
        <v>153</v>
      </c>
      <c r="U7" s="643" t="s">
        <v>153</v>
      </c>
      <c r="V7" s="643" t="s">
        <v>153</v>
      </c>
      <c r="W7" s="643">
        <v>4</v>
      </c>
      <c r="X7" s="643" t="s">
        <v>153</v>
      </c>
      <c r="Y7" s="643" t="s">
        <v>153</v>
      </c>
      <c r="Z7" s="644">
        <f>SUM(T7,V7,X7)</f>
        <v>0</v>
      </c>
      <c r="AA7" s="644">
        <f>SUM(U7,W7,Y7)</f>
        <v>4</v>
      </c>
      <c r="AB7" s="563" t="s">
        <v>115</v>
      </c>
      <c r="AC7" s="555" t="s">
        <v>115</v>
      </c>
      <c r="AD7" s="555" t="s">
        <v>137</v>
      </c>
      <c r="AE7" s="1212" t="s">
        <v>3506</v>
      </c>
    </row>
    <row r="8" spans="1:31" ht="59.25" customHeight="1" x14ac:dyDescent="0.2">
      <c r="A8" s="1186"/>
      <c r="B8" s="1197"/>
      <c r="C8" s="1197"/>
      <c r="D8" s="1186"/>
      <c r="E8" s="1176"/>
      <c r="F8" s="1176"/>
      <c r="G8" s="1186"/>
      <c r="H8" s="537" t="s">
        <v>3507</v>
      </c>
      <c r="I8" s="574" t="s">
        <v>2836</v>
      </c>
      <c r="J8" s="574" t="s">
        <v>104</v>
      </c>
      <c r="K8" s="574" t="s">
        <v>96</v>
      </c>
      <c r="L8" s="645"/>
      <c r="M8" s="538"/>
      <c r="N8" s="539" t="s">
        <v>3508</v>
      </c>
      <c r="O8" s="540" t="s">
        <v>242</v>
      </c>
      <c r="P8" s="574" t="s">
        <v>3509</v>
      </c>
      <c r="Q8" s="462" t="s">
        <v>3510</v>
      </c>
      <c r="R8" s="574" t="s">
        <v>3511</v>
      </c>
      <c r="S8" s="574" t="s">
        <v>3512</v>
      </c>
      <c r="T8" s="577"/>
      <c r="U8" s="541"/>
      <c r="V8" s="541"/>
      <c r="W8" s="541"/>
      <c r="X8" s="577"/>
      <c r="Y8" s="541"/>
      <c r="Z8" s="646"/>
      <c r="AA8" s="646"/>
      <c r="AB8" s="606"/>
      <c r="AC8" s="574"/>
      <c r="AD8" s="647"/>
      <c r="AE8" s="1213"/>
    </row>
    <row r="9" spans="1:31" ht="59.25" customHeight="1" x14ac:dyDescent="0.2">
      <c r="A9" s="593">
        <v>3</v>
      </c>
      <c r="B9" s="594">
        <v>241308</v>
      </c>
      <c r="C9" s="594" t="s">
        <v>3513</v>
      </c>
      <c r="D9" s="593" t="s">
        <v>1588</v>
      </c>
      <c r="E9" s="232" t="s">
        <v>3514</v>
      </c>
      <c r="F9" s="232" t="s">
        <v>3515</v>
      </c>
      <c r="G9" s="593" t="s">
        <v>3516</v>
      </c>
      <c r="H9" s="547" t="s">
        <v>3517</v>
      </c>
      <c r="I9" s="232" t="s">
        <v>2530</v>
      </c>
      <c r="J9" s="232" t="s">
        <v>323</v>
      </c>
      <c r="K9" s="232" t="s">
        <v>96</v>
      </c>
      <c r="L9" s="410"/>
      <c r="M9" s="410"/>
      <c r="N9" s="411" t="s">
        <v>3072</v>
      </c>
      <c r="O9" s="411" t="s">
        <v>242</v>
      </c>
      <c r="P9" s="232" t="s">
        <v>3518</v>
      </c>
      <c r="Q9" s="371" t="s">
        <v>3519</v>
      </c>
      <c r="R9" s="232" t="s">
        <v>3520</v>
      </c>
      <c r="S9" s="232" t="s">
        <v>3521</v>
      </c>
      <c r="T9" s="414" t="s">
        <v>153</v>
      </c>
      <c r="U9" s="427" t="s">
        <v>153</v>
      </c>
      <c r="V9" s="427" t="s">
        <v>153</v>
      </c>
      <c r="W9" s="427">
        <v>5</v>
      </c>
      <c r="X9" s="414" t="s">
        <v>153</v>
      </c>
      <c r="Y9" s="414" t="s">
        <v>153</v>
      </c>
      <c r="Z9" s="648">
        <f t="shared" ref="Z9:AA12" si="0">SUM(T9,V9,X9)</f>
        <v>0</v>
      </c>
      <c r="AA9" s="648">
        <f t="shared" si="0"/>
        <v>5</v>
      </c>
      <c r="AB9" s="415" t="s">
        <v>118</v>
      </c>
      <c r="AC9" s="232" t="s">
        <v>115</v>
      </c>
      <c r="AD9" s="549" t="s">
        <v>142</v>
      </c>
      <c r="AE9" s="637" t="s">
        <v>3522</v>
      </c>
    </row>
    <row r="10" spans="1:31" ht="59.25" customHeight="1" x14ac:dyDescent="0.2">
      <c r="A10" s="593">
        <v>4</v>
      </c>
      <c r="B10" s="594">
        <v>241308</v>
      </c>
      <c r="C10" s="594" t="s">
        <v>3513</v>
      </c>
      <c r="D10" s="232" t="s">
        <v>1238</v>
      </c>
      <c r="E10" s="232" t="s">
        <v>3523</v>
      </c>
      <c r="F10" s="232" t="s">
        <v>1237</v>
      </c>
      <c r="G10" s="593" t="s">
        <v>228</v>
      </c>
      <c r="H10" s="554" t="s">
        <v>3524</v>
      </c>
      <c r="I10" s="553" t="s">
        <v>2836</v>
      </c>
      <c r="J10" s="554" t="s">
        <v>104</v>
      </c>
      <c r="K10" s="554" t="s">
        <v>99</v>
      </c>
      <c r="L10" s="593">
        <v>68</v>
      </c>
      <c r="M10" s="232" t="s">
        <v>3525</v>
      </c>
      <c r="N10" s="551" t="s">
        <v>3526</v>
      </c>
      <c r="O10" s="454" t="s">
        <v>242</v>
      </c>
      <c r="P10" s="371" t="s">
        <v>3527</v>
      </c>
      <c r="Q10" s="405" t="s">
        <v>3528</v>
      </c>
      <c r="R10" s="232" t="s">
        <v>3529</v>
      </c>
      <c r="S10" s="232" t="s">
        <v>3530</v>
      </c>
      <c r="T10" s="414" t="s">
        <v>153</v>
      </c>
      <c r="U10" s="414" t="s">
        <v>153</v>
      </c>
      <c r="V10" s="414" t="s">
        <v>153</v>
      </c>
      <c r="W10" s="414" t="s">
        <v>153</v>
      </c>
      <c r="X10" s="414">
        <v>1</v>
      </c>
      <c r="Y10" s="414" t="s">
        <v>153</v>
      </c>
      <c r="Z10" s="648">
        <f t="shared" si="0"/>
        <v>1</v>
      </c>
      <c r="AA10" s="648">
        <f t="shared" si="0"/>
        <v>0</v>
      </c>
      <c r="AB10" s="415" t="s">
        <v>118</v>
      </c>
      <c r="AC10" s="232" t="s">
        <v>115</v>
      </c>
      <c r="AD10" s="549" t="s">
        <v>138</v>
      </c>
      <c r="AE10" s="552" t="s">
        <v>3531</v>
      </c>
    </row>
    <row r="11" spans="1:31" ht="59.25" customHeight="1" x14ac:dyDescent="0.2">
      <c r="A11" s="593">
        <v>5</v>
      </c>
      <c r="B11" s="594">
        <v>241309</v>
      </c>
      <c r="C11" s="595" t="s">
        <v>2136</v>
      </c>
      <c r="D11" s="232" t="s">
        <v>935</v>
      </c>
      <c r="E11" s="232" t="s">
        <v>3532</v>
      </c>
      <c r="F11" s="232" t="s">
        <v>3533</v>
      </c>
      <c r="G11" s="593" t="s">
        <v>228</v>
      </c>
      <c r="H11" s="593" t="s">
        <v>3534</v>
      </c>
      <c r="I11" s="232" t="s">
        <v>2671</v>
      </c>
      <c r="J11" s="232" t="s">
        <v>105</v>
      </c>
      <c r="K11" s="232" t="s">
        <v>96</v>
      </c>
      <c r="L11" s="410"/>
      <c r="M11" s="410"/>
      <c r="N11" s="398" t="s">
        <v>3535</v>
      </c>
      <c r="O11" s="398" t="s">
        <v>242</v>
      </c>
      <c r="P11" s="416" t="s">
        <v>3536</v>
      </c>
      <c r="Q11" s="370" t="s">
        <v>3537</v>
      </c>
      <c r="R11" s="232" t="s">
        <v>3538</v>
      </c>
      <c r="S11" s="232" t="s">
        <v>3539</v>
      </c>
      <c r="T11" s="414">
        <v>1</v>
      </c>
      <c r="U11" s="414">
        <v>2</v>
      </c>
      <c r="V11" s="414" t="s">
        <v>153</v>
      </c>
      <c r="W11" s="414" t="s">
        <v>153</v>
      </c>
      <c r="X11" s="414">
        <v>1</v>
      </c>
      <c r="Y11" s="414" t="s">
        <v>153</v>
      </c>
      <c r="Z11" s="648">
        <f t="shared" si="0"/>
        <v>2</v>
      </c>
      <c r="AA11" s="648">
        <f t="shared" si="0"/>
        <v>2</v>
      </c>
      <c r="AB11" s="415" t="s">
        <v>116</v>
      </c>
      <c r="AC11" s="232" t="s">
        <v>122</v>
      </c>
      <c r="AD11" s="232" t="s">
        <v>146</v>
      </c>
      <c r="AE11" s="425" t="s">
        <v>3540</v>
      </c>
    </row>
    <row r="12" spans="1:31" ht="59.25" customHeight="1" x14ac:dyDescent="0.2">
      <c r="A12" s="593">
        <v>6</v>
      </c>
      <c r="B12" s="594">
        <v>241309</v>
      </c>
      <c r="C12" s="595" t="s">
        <v>3541</v>
      </c>
      <c r="D12" s="593" t="s">
        <v>447</v>
      </c>
      <c r="E12" s="232" t="s">
        <v>3542</v>
      </c>
      <c r="F12" s="232" t="s">
        <v>1044</v>
      </c>
      <c r="G12" s="593" t="s">
        <v>1045</v>
      </c>
      <c r="H12" s="593" t="s">
        <v>3543</v>
      </c>
      <c r="I12" s="232" t="s">
        <v>2530</v>
      </c>
      <c r="J12" s="232" t="s">
        <v>323</v>
      </c>
      <c r="K12" s="232" t="s">
        <v>101</v>
      </c>
      <c r="L12" s="593">
        <v>409</v>
      </c>
      <c r="M12" s="232" t="s">
        <v>3544</v>
      </c>
      <c r="N12" s="398" t="s">
        <v>3545</v>
      </c>
      <c r="O12" s="398" t="s">
        <v>242</v>
      </c>
      <c r="P12" s="416" t="s">
        <v>3546</v>
      </c>
      <c r="Q12" s="370" t="s">
        <v>3547</v>
      </c>
      <c r="R12" s="232" t="s">
        <v>3548</v>
      </c>
      <c r="S12" s="232" t="s">
        <v>3549</v>
      </c>
      <c r="T12" s="414" t="s">
        <v>153</v>
      </c>
      <c r="U12" s="414" t="s">
        <v>153</v>
      </c>
      <c r="V12" s="414" t="s">
        <v>153</v>
      </c>
      <c r="W12" s="414">
        <v>8</v>
      </c>
      <c r="X12" s="414" t="s">
        <v>153</v>
      </c>
      <c r="Y12" s="414">
        <v>3</v>
      </c>
      <c r="Z12" s="648">
        <f t="shared" si="0"/>
        <v>0</v>
      </c>
      <c r="AA12" s="648">
        <f t="shared" si="0"/>
        <v>11</v>
      </c>
      <c r="AB12" s="415" t="s">
        <v>457</v>
      </c>
      <c r="AC12" s="232" t="s">
        <v>122</v>
      </c>
      <c r="AD12" s="232" t="s">
        <v>140</v>
      </c>
      <c r="AE12" s="649" t="s">
        <v>3550</v>
      </c>
    </row>
    <row r="13" spans="1:31" ht="59.25" customHeight="1" x14ac:dyDescent="0.2">
      <c r="A13" s="593">
        <v>7</v>
      </c>
      <c r="B13" s="594">
        <v>241309</v>
      </c>
      <c r="C13" s="595" t="s">
        <v>3551</v>
      </c>
      <c r="D13" s="232" t="s">
        <v>555</v>
      </c>
      <c r="E13" s="232" t="s">
        <v>3552</v>
      </c>
      <c r="F13" s="232" t="s">
        <v>3553</v>
      </c>
      <c r="G13" s="593" t="s">
        <v>2576</v>
      </c>
      <c r="H13" s="593" t="s">
        <v>3554</v>
      </c>
      <c r="I13" s="232" t="s">
        <v>2510</v>
      </c>
      <c r="J13" s="232" t="s">
        <v>104</v>
      </c>
      <c r="K13" s="232" t="s">
        <v>96</v>
      </c>
      <c r="L13" s="538"/>
      <c r="M13" s="538"/>
      <c r="N13" s="398" t="s">
        <v>3555</v>
      </c>
      <c r="O13" s="398" t="s">
        <v>242</v>
      </c>
      <c r="P13" s="416" t="s">
        <v>3556</v>
      </c>
      <c r="Q13" s="370" t="s">
        <v>3557</v>
      </c>
      <c r="R13" s="232" t="s">
        <v>3556</v>
      </c>
      <c r="S13" s="232" t="s">
        <v>3558</v>
      </c>
      <c r="T13" s="414" t="s">
        <v>153</v>
      </c>
      <c r="U13" s="414" t="s">
        <v>153</v>
      </c>
      <c r="V13" s="414" t="s">
        <v>153</v>
      </c>
      <c r="W13" s="414" t="s">
        <v>153</v>
      </c>
      <c r="X13" s="414" t="s">
        <v>153</v>
      </c>
      <c r="Y13" s="414">
        <v>6</v>
      </c>
      <c r="Z13" s="644">
        <f>SUM(T13,V13,X13)</f>
        <v>0</v>
      </c>
      <c r="AA13" s="644">
        <f>SUM(U13,W13,Y13)</f>
        <v>6</v>
      </c>
      <c r="AB13" s="415" t="s">
        <v>267</v>
      </c>
      <c r="AC13" s="232" t="s">
        <v>122</v>
      </c>
      <c r="AD13" s="232" t="s">
        <v>141</v>
      </c>
      <c r="AE13" s="421" t="s">
        <v>3559</v>
      </c>
    </row>
    <row r="14" spans="1:31" ht="59.25" customHeight="1" x14ac:dyDescent="0.2">
      <c r="A14" s="1194">
        <v>8</v>
      </c>
      <c r="B14" s="1195">
        <v>241310</v>
      </c>
      <c r="C14" s="1198" t="s">
        <v>3560</v>
      </c>
      <c r="D14" s="1194" t="s">
        <v>592</v>
      </c>
      <c r="E14" s="1175" t="s">
        <v>3561</v>
      </c>
      <c r="F14" s="1175" t="s">
        <v>1036</v>
      </c>
      <c r="G14" s="1194" t="s">
        <v>228</v>
      </c>
      <c r="H14" s="554" t="s">
        <v>3562</v>
      </c>
      <c r="I14" s="554" t="s">
        <v>2671</v>
      </c>
      <c r="J14" s="554" t="s">
        <v>105</v>
      </c>
      <c r="K14" s="555" t="s">
        <v>96</v>
      </c>
      <c r="L14" s="557"/>
      <c r="M14" s="557"/>
      <c r="N14" s="558" t="s">
        <v>3563</v>
      </c>
      <c r="O14" s="641" t="s">
        <v>242</v>
      </c>
      <c r="P14" s="435" t="s">
        <v>3564</v>
      </c>
      <c r="Q14" s="435" t="s">
        <v>3565</v>
      </c>
      <c r="R14" s="555" t="s">
        <v>3566</v>
      </c>
      <c r="S14" s="555" t="s">
        <v>3567</v>
      </c>
      <c r="T14" s="650" t="s">
        <v>153</v>
      </c>
      <c r="U14" s="650">
        <v>5</v>
      </c>
      <c r="V14" s="650" t="s">
        <v>153</v>
      </c>
      <c r="W14" s="650" t="s">
        <v>153</v>
      </c>
      <c r="X14" s="650" t="s">
        <v>153</v>
      </c>
      <c r="Y14" s="650" t="s">
        <v>153</v>
      </c>
      <c r="Z14" s="651">
        <f>SUM(T14,V14,X14)</f>
        <v>0</v>
      </c>
      <c r="AA14" s="651">
        <f>SUM(U14,W14,Y14)</f>
        <v>5</v>
      </c>
      <c r="AB14" s="460" t="s">
        <v>115</v>
      </c>
      <c r="AC14" s="456" t="s">
        <v>122</v>
      </c>
      <c r="AD14" s="456" t="s">
        <v>142</v>
      </c>
      <c r="AE14" s="1214" t="s">
        <v>3568</v>
      </c>
    </row>
    <row r="15" spans="1:31" ht="59.25" customHeight="1" x14ac:dyDescent="0.2">
      <c r="A15" s="1186"/>
      <c r="B15" s="1197"/>
      <c r="C15" s="1200"/>
      <c r="D15" s="1186"/>
      <c r="E15" s="1176"/>
      <c r="F15" s="1176"/>
      <c r="G15" s="1186"/>
      <c r="H15" s="599" t="s">
        <v>3569</v>
      </c>
      <c r="I15" s="575" t="s">
        <v>2645</v>
      </c>
      <c r="J15" s="575" t="s">
        <v>104</v>
      </c>
      <c r="K15" s="564" t="s">
        <v>96</v>
      </c>
      <c r="L15" s="538"/>
      <c r="M15" s="538"/>
      <c r="N15" s="652" t="s">
        <v>3570</v>
      </c>
      <c r="O15" s="465" t="s">
        <v>242</v>
      </c>
      <c r="P15" s="540" t="s">
        <v>3571</v>
      </c>
      <c r="Q15" s="653" t="s">
        <v>3572</v>
      </c>
      <c r="R15" s="574" t="s">
        <v>3573</v>
      </c>
      <c r="S15" s="574" t="s">
        <v>3574</v>
      </c>
      <c r="T15" s="577"/>
      <c r="U15" s="577"/>
      <c r="V15" s="577"/>
      <c r="W15" s="577"/>
      <c r="X15" s="577"/>
      <c r="Y15" s="577"/>
      <c r="Z15" s="542"/>
      <c r="AA15" s="542"/>
      <c r="AB15" s="654"/>
      <c r="AC15" s="574"/>
      <c r="AD15" s="574"/>
      <c r="AE15" s="1215"/>
    </row>
    <row r="16" spans="1:31" ht="59.25" customHeight="1" x14ac:dyDescent="0.2">
      <c r="A16" s="1194">
        <v>9</v>
      </c>
      <c r="B16" s="1195">
        <v>241312</v>
      </c>
      <c r="C16" s="1198" t="s">
        <v>2395</v>
      </c>
      <c r="D16" s="1194" t="s">
        <v>607</v>
      </c>
      <c r="E16" s="1175" t="s">
        <v>3575</v>
      </c>
      <c r="F16" s="1175" t="s">
        <v>1535</v>
      </c>
      <c r="G16" s="1194" t="s">
        <v>1535</v>
      </c>
      <c r="H16" s="556" t="s">
        <v>3576</v>
      </c>
      <c r="I16" s="555" t="s">
        <v>2768</v>
      </c>
      <c r="J16" s="555" t="s">
        <v>323</v>
      </c>
      <c r="K16" s="555" t="s">
        <v>100</v>
      </c>
      <c r="L16" s="555">
        <v>14</v>
      </c>
      <c r="M16" s="555" t="s">
        <v>3288</v>
      </c>
      <c r="N16" s="640" t="s">
        <v>3577</v>
      </c>
      <c r="O16" s="641" t="s">
        <v>242</v>
      </c>
      <c r="P16" s="558" t="s">
        <v>3578</v>
      </c>
      <c r="Q16" s="655" t="s">
        <v>3579</v>
      </c>
      <c r="R16" s="555" t="s">
        <v>3580</v>
      </c>
      <c r="S16" s="555" t="s">
        <v>3581</v>
      </c>
      <c r="T16" s="656"/>
      <c r="U16" s="656"/>
      <c r="V16" s="656"/>
      <c r="W16" s="657">
        <v>9</v>
      </c>
      <c r="X16" s="657"/>
      <c r="Y16" s="657"/>
      <c r="Z16" s="658">
        <f>SUM(T16,V16,X16)</f>
        <v>0</v>
      </c>
      <c r="AA16" s="658">
        <f>SUM(U16,W16,Y16)</f>
        <v>9</v>
      </c>
      <c r="AB16" s="659" t="s">
        <v>115</v>
      </c>
      <c r="AC16" s="660" t="s">
        <v>122</v>
      </c>
      <c r="AD16" s="660" t="s">
        <v>84</v>
      </c>
      <c r="AE16" s="661" t="s">
        <v>3582</v>
      </c>
    </row>
    <row r="17" spans="1:31" ht="59.25" customHeight="1" x14ac:dyDescent="0.2">
      <c r="A17" s="1186"/>
      <c r="B17" s="1197"/>
      <c r="C17" s="1200"/>
      <c r="D17" s="1186"/>
      <c r="E17" s="1176"/>
      <c r="F17" s="1176"/>
      <c r="G17" s="1186"/>
      <c r="H17" s="573" t="s">
        <v>3583</v>
      </c>
      <c r="I17" s="574" t="s">
        <v>2530</v>
      </c>
      <c r="J17" s="574" t="s">
        <v>323</v>
      </c>
      <c r="K17" s="564" t="s">
        <v>100</v>
      </c>
      <c r="L17" s="574">
        <v>11</v>
      </c>
      <c r="M17" s="574" t="s">
        <v>3584</v>
      </c>
      <c r="N17" s="652" t="s">
        <v>3012</v>
      </c>
      <c r="O17" s="465" t="s">
        <v>242</v>
      </c>
      <c r="P17" s="540" t="s">
        <v>3585</v>
      </c>
      <c r="Q17" s="662" t="s">
        <v>2637</v>
      </c>
      <c r="R17" s="574" t="s">
        <v>3586</v>
      </c>
      <c r="S17" s="575" t="s">
        <v>3587</v>
      </c>
      <c r="T17" s="577"/>
      <c r="U17" s="577"/>
      <c r="V17" s="577"/>
      <c r="W17" s="577"/>
      <c r="X17" s="577"/>
      <c r="Y17" s="577"/>
      <c r="Z17" s="663"/>
      <c r="AA17" s="663"/>
      <c r="AB17" s="654"/>
      <c r="AC17" s="574"/>
      <c r="AD17" s="574"/>
      <c r="AE17" s="661"/>
    </row>
    <row r="18" spans="1:31" ht="59.25" customHeight="1" x14ac:dyDescent="0.2">
      <c r="A18" s="593">
        <v>10</v>
      </c>
      <c r="B18" s="594">
        <v>241315</v>
      </c>
      <c r="C18" s="595" t="s">
        <v>3339</v>
      </c>
      <c r="D18" s="593" t="s">
        <v>1486</v>
      </c>
      <c r="E18" s="232" t="s">
        <v>3588</v>
      </c>
      <c r="F18" s="232" t="s">
        <v>3589</v>
      </c>
      <c r="G18" s="593" t="s">
        <v>2214</v>
      </c>
      <c r="H18" s="593" t="s">
        <v>3590</v>
      </c>
      <c r="I18" s="593" t="s">
        <v>2530</v>
      </c>
      <c r="J18" s="232" t="s">
        <v>323</v>
      </c>
      <c r="K18" s="232" t="s">
        <v>96</v>
      </c>
      <c r="L18" s="538"/>
      <c r="M18" s="538"/>
      <c r="N18" s="652" t="s">
        <v>3591</v>
      </c>
      <c r="O18" s="398" t="s">
        <v>242</v>
      </c>
      <c r="P18" s="540" t="s">
        <v>3592</v>
      </c>
      <c r="Q18" s="540" t="s">
        <v>3593</v>
      </c>
      <c r="R18" s="540" t="s">
        <v>3592</v>
      </c>
      <c r="S18" s="232" t="s">
        <v>3594</v>
      </c>
      <c r="T18" s="414"/>
      <c r="U18" s="414"/>
      <c r="V18" s="414"/>
      <c r="W18" s="372">
        <v>6</v>
      </c>
      <c r="X18" s="372"/>
      <c r="Y18" s="372"/>
      <c r="Z18" s="648">
        <f t="shared" ref="Z18:AA33" si="1">SUM(T18,V18,X18)</f>
        <v>0</v>
      </c>
      <c r="AA18" s="648">
        <f t="shared" si="1"/>
        <v>6</v>
      </c>
      <c r="AB18" s="400" t="s">
        <v>150</v>
      </c>
      <c r="AC18" s="232" t="s">
        <v>122</v>
      </c>
      <c r="AD18" s="232" t="s">
        <v>93</v>
      </c>
      <c r="AE18" s="664" t="s">
        <v>3595</v>
      </c>
    </row>
    <row r="19" spans="1:31" ht="59.25" customHeight="1" x14ac:dyDescent="0.2">
      <c r="A19" s="593">
        <v>11</v>
      </c>
      <c r="B19" s="594">
        <v>241316</v>
      </c>
      <c r="C19" s="595" t="s">
        <v>1948</v>
      </c>
      <c r="D19" s="593" t="s">
        <v>2187</v>
      </c>
      <c r="E19" s="232" t="s">
        <v>3596</v>
      </c>
      <c r="F19" s="232" t="s">
        <v>3597</v>
      </c>
      <c r="G19" s="593" t="s">
        <v>3598</v>
      </c>
      <c r="H19" s="593" t="s">
        <v>3599</v>
      </c>
      <c r="I19" s="593" t="s">
        <v>2768</v>
      </c>
      <c r="J19" s="232" t="s">
        <v>323</v>
      </c>
      <c r="K19" s="232" t="s">
        <v>100</v>
      </c>
      <c r="L19" s="574">
        <v>81</v>
      </c>
      <c r="M19" s="574" t="s">
        <v>3250</v>
      </c>
      <c r="N19" s="652" t="s">
        <v>3600</v>
      </c>
      <c r="O19" s="398" t="s">
        <v>242</v>
      </c>
      <c r="P19" s="540" t="s">
        <v>3601</v>
      </c>
      <c r="Q19" s="540" t="s">
        <v>3602</v>
      </c>
      <c r="R19" s="540" t="s">
        <v>3603</v>
      </c>
      <c r="S19" s="232" t="s">
        <v>3604</v>
      </c>
      <c r="T19" s="650"/>
      <c r="U19" s="650"/>
      <c r="V19" s="650"/>
      <c r="W19" s="457">
        <v>3</v>
      </c>
      <c r="X19" s="457"/>
      <c r="Y19" s="372"/>
      <c r="Z19" s="648">
        <f t="shared" si="1"/>
        <v>0</v>
      </c>
      <c r="AA19" s="648">
        <f t="shared" si="1"/>
        <v>3</v>
      </c>
      <c r="AB19" s="400" t="s">
        <v>118</v>
      </c>
      <c r="AC19" s="232" t="s">
        <v>115</v>
      </c>
      <c r="AD19" s="232" t="s">
        <v>3605</v>
      </c>
      <c r="AE19" s="664" t="s">
        <v>3606</v>
      </c>
    </row>
    <row r="20" spans="1:31" ht="59.25" customHeight="1" x14ac:dyDescent="0.2">
      <c r="A20" s="593">
        <v>12</v>
      </c>
      <c r="B20" s="594">
        <v>241317</v>
      </c>
      <c r="C20" s="595" t="s">
        <v>3607</v>
      </c>
      <c r="D20" s="593" t="s">
        <v>1385</v>
      </c>
      <c r="E20" s="232" t="s">
        <v>3608</v>
      </c>
      <c r="F20" s="232" t="s">
        <v>3609</v>
      </c>
      <c r="G20" s="593" t="s">
        <v>228</v>
      </c>
      <c r="H20" s="593" t="s">
        <v>3610</v>
      </c>
      <c r="I20" s="593" t="s">
        <v>2530</v>
      </c>
      <c r="J20" s="232" t="s">
        <v>323</v>
      </c>
      <c r="K20" s="232" t="s">
        <v>96</v>
      </c>
      <c r="L20" s="538"/>
      <c r="M20" s="538"/>
      <c r="N20" s="652" t="s">
        <v>3611</v>
      </c>
      <c r="O20" s="398" t="s">
        <v>242</v>
      </c>
      <c r="P20" s="540" t="s">
        <v>3612</v>
      </c>
      <c r="Q20" s="540" t="s">
        <v>3613</v>
      </c>
      <c r="R20" s="540" t="s">
        <v>3614</v>
      </c>
      <c r="S20" s="232" t="s">
        <v>3615</v>
      </c>
      <c r="T20" s="650"/>
      <c r="U20" s="650"/>
      <c r="V20" s="650"/>
      <c r="W20" s="457">
        <v>4</v>
      </c>
      <c r="X20" s="457"/>
      <c r="Y20" s="372"/>
      <c r="Z20" s="648">
        <f t="shared" si="1"/>
        <v>0</v>
      </c>
      <c r="AA20" s="648">
        <f t="shared" si="1"/>
        <v>4</v>
      </c>
      <c r="AB20" s="400" t="s">
        <v>537</v>
      </c>
      <c r="AC20" s="232" t="s">
        <v>150</v>
      </c>
      <c r="AD20" s="232" t="s">
        <v>84</v>
      </c>
      <c r="AE20" s="664" t="s">
        <v>3616</v>
      </c>
    </row>
    <row r="21" spans="1:31" ht="59.25" customHeight="1" x14ac:dyDescent="0.2">
      <c r="A21" s="593">
        <v>13</v>
      </c>
      <c r="B21" s="594">
        <v>241318</v>
      </c>
      <c r="C21" s="595" t="s">
        <v>3513</v>
      </c>
      <c r="D21" s="593" t="s">
        <v>592</v>
      </c>
      <c r="E21" s="232" t="s">
        <v>3617</v>
      </c>
      <c r="F21" s="232" t="s">
        <v>3618</v>
      </c>
      <c r="G21" s="593" t="s">
        <v>3618</v>
      </c>
      <c r="H21" s="232" t="s">
        <v>3619</v>
      </c>
      <c r="I21" s="232" t="s">
        <v>3422</v>
      </c>
      <c r="J21" s="232" t="s">
        <v>339</v>
      </c>
      <c r="K21" s="232" t="s">
        <v>96</v>
      </c>
      <c r="L21" s="538"/>
      <c r="M21" s="538"/>
      <c r="N21" s="411" t="s">
        <v>3620</v>
      </c>
      <c r="O21" s="665" t="s">
        <v>304</v>
      </c>
      <c r="P21" s="416" t="s">
        <v>3621</v>
      </c>
      <c r="Q21" s="370" t="s">
        <v>3622</v>
      </c>
      <c r="R21" s="418" t="s">
        <v>93</v>
      </c>
      <c r="S21" s="418" t="s">
        <v>93</v>
      </c>
      <c r="T21" s="650" t="s">
        <v>153</v>
      </c>
      <c r="U21" s="650" t="s">
        <v>153</v>
      </c>
      <c r="V21" s="650" t="s">
        <v>153</v>
      </c>
      <c r="W21" s="650" t="s">
        <v>153</v>
      </c>
      <c r="X21" s="650" t="s">
        <v>153</v>
      </c>
      <c r="Y21" s="414">
        <v>8</v>
      </c>
      <c r="Z21" s="666">
        <f t="shared" si="1"/>
        <v>0</v>
      </c>
      <c r="AA21" s="666">
        <f t="shared" si="1"/>
        <v>8</v>
      </c>
      <c r="AB21" s="415" t="s">
        <v>537</v>
      </c>
      <c r="AC21" s="232" t="s">
        <v>150</v>
      </c>
      <c r="AD21" s="232" t="s">
        <v>84</v>
      </c>
      <c r="AE21" s="425" t="s">
        <v>3623</v>
      </c>
    </row>
    <row r="22" spans="1:31" ht="59.25" customHeight="1" x14ac:dyDescent="0.5">
      <c r="A22" s="593">
        <v>14</v>
      </c>
      <c r="B22" s="594">
        <v>241319</v>
      </c>
      <c r="C22" s="595" t="s">
        <v>3624</v>
      </c>
      <c r="D22" s="232" t="s">
        <v>2707</v>
      </c>
      <c r="E22" s="232" t="s">
        <v>3625</v>
      </c>
      <c r="F22" s="232" t="s">
        <v>3626</v>
      </c>
      <c r="G22" s="593" t="s">
        <v>2966</v>
      </c>
      <c r="H22" s="232" t="s">
        <v>3627</v>
      </c>
      <c r="I22" s="232" t="s">
        <v>2510</v>
      </c>
      <c r="J22" s="232" t="s">
        <v>104</v>
      </c>
      <c r="K22" s="232" t="s">
        <v>96</v>
      </c>
      <c r="L22" s="538"/>
      <c r="M22" s="538"/>
      <c r="N22" s="405" t="s">
        <v>3628</v>
      </c>
      <c r="O22" s="405" t="s">
        <v>242</v>
      </c>
      <c r="P22" s="416" t="s">
        <v>3629</v>
      </c>
      <c r="Q22" s="474" t="s">
        <v>3302</v>
      </c>
      <c r="R22" s="232" t="s">
        <v>3630</v>
      </c>
      <c r="S22" s="232" t="s">
        <v>3631</v>
      </c>
      <c r="T22" s="372" t="s">
        <v>153</v>
      </c>
      <c r="U22" s="372">
        <v>6</v>
      </c>
      <c r="V22" s="372" t="s">
        <v>153</v>
      </c>
      <c r="W22" s="372" t="s">
        <v>153</v>
      </c>
      <c r="X22" s="372" t="s">
        <v>153</v>
      </c>
      <c r="Y22" s="372" t="s">
        <v>153</v>
      </c>
      <c r="Z22" s="666">
        <f t="shared" si="1"/>
        <v>0</v>
      </c>
      <c r="AA22" s="666">
        <f t="shared" si="1"/>
        <v>6</v>
      </c>
      <c r="AB22" s="415" t="s">
        <v>150</v>
      </c>
      <c r="AC22" s="371" t="s">
        <v>122</v>
      </c>
      <c r="AD22" s="371" t="s">
        <v>140</v>
      </c>
      <c r="AE22" s="667" t="s">
        <v>3632</v>
      </c>
    </row>
    <row r="23" spans="1:31" ht="59.25" customHeight="1" x14ac:dyDescent="0.5">
      <c r="A23" s="593">
        <v>15</v>
      </c>
      <c r="B23" s="594">
        <v>241319</v>
      </c>
      <c r="C23" s="595" t="s">
        <v>3624</v>
      </c>
      <c r="D23" s="232" t="s">
        <v>1468</v>
      </c>
      <c r="E23" s="232" t="s">
        <v>3633</v>
      </c>
      <c r="F23" s="232" t="s">
        <v>3634</v>
      </c>
      <c r="G23" s="593" t="s">
        <v>228</v>
      </c>
      <c r="H23" s="232" t="s">
        <v>3635</v>
      </c>
      <c r="I23" s="232" t="s">
        <v>2530</v>
      </c>
      <c r="J23" s="232" t="s">
        <v>323</v>
      </c>
      <c r="K23" s="232" t="s">
        <v>96</v>
      </c>
      <c r="L23" s="538"/>
      <c r="M23" s="538"/>
      <c r="N23" s="371" t="s">
        <v>3636</v>
      </c>
      <c r="O23" s="371" t="s">
        <v>242</v>
      </c>
      <c r="P23" s="371" t="s">
        <v>3637</v>
      </c>
      <c r="Q23" s="474" t="s">
        <v>3638</v>
      </c>
      <c r="R23" s="232" t="s">
        <v>3639</v>
      </c>
      <c r="S23" s="232">
        <v>60000483</v>
      </c>
      <c r="T23" s="372" t="s">
        <v>153</v>
      </c>
      <c r="U23" s="372" t="s">
        <v>153</v>
      </c>
      <c r="V23" s="372" t="s">
        <v>153</v>
      </c>
      <c r="W23" s="372">
        <v>2</v>
      </c>
      <c r="X23" s="372">
        <v>1</v>
      </c>
      <c r="Y23" s="372" t="s">
        <v>153</v>
      </c>
      <c r="Z23" s="666">
        <f t="shared" si="1"/>
        <v>1</v>
      </c>
      <c r="AA23" s="666">
        <f t="shared" si="1"/>
        <v>2</v>
      </c>
      <c r="AB23" s="400" t="s">
        <v>368</v>
      </c>
      <c r="AC23" s="371" t="s">
        <v>115</v>
      </c>
      <c r="AD23" s="371" t="s">
        <v>141</v>
      </c>
      <c r="AE23" s="667" t="s">
        <v>3640</v>
      </c>
    </row>
    <row r="24" spans="1:31" ht="59.25" customHeight="1" x14ac:dyDescent="0.2">
      <c r="A24" s="593">
        <v>16</v>
      </c>
      <c r="B24" s="594">
        <v>241320</v>
      </c>
      <c r="C24" s="595" t="s">
        <v>3641</v>
      </c>
      <c r="D24" s="595" t="s">
        <v>477</v>
      </c>
      <c r="E24" s="232" t="s">
        <v>3642</v>
      </c>
      <c r="F24" s="232" t="s">
        <v>475</v>
      </c>
      <c r="G24" s="593" t="s">
        <v>228</v>
      </c>
      <c r="H24" s="595" t="s">
        <v>3643</v>
      </c>
      <c r="I24" s="232" t="s">
        <v>338</v>
      </c>
      <c r="J24" s="232" t="s">
        <v>104</v>
      </c>
      <c r="K24" s="232" t="s">
        <v>100</v>
      </c>
      <c r="L24" s="371">
        <v>18</v>
      </c>
      <c r="M24" s="371" t="s">
        <v>3644</v>
      </c>
      <c r="N24" s="397" t="s">
        <v>3645</v>
      </c>
      <c r="O24" s="405" t="s">
        <v>242</v>
      </c>
      <c r="P24" s="411" t="s">
        <v>3646</v>
      </c>
      <c r="Q24" s="405" t="s">
        <v>3647</v>
      </c>
      <c r="R24" s="232" t="s">
        <v>3648</v>
      </c>
      <c r="S24" s="371" t="s">
        <v>3649</v>
      </c>
      <c r="T24" s="372"/>
      <c r="U24" s="372">
        <v>5</v>
      </c>
      <c r="V24" s="372"/>
      <c r="W24" s="372"/>
      <c r="X24" s="372"/>
      <c r="Y24" s="372"/>
      <c r="Z24" s="666">
        <f t="shared" si="1"/>
        <v>0</v>
      </c>
      <c r="AA24" s="666">
        <f t="shared" si="1"/>
        <v>5</v>
      </c>
      <c r="AB24" s="400" t="s">
        <v>118</v>
      </c>
      <c r="AC24" s="371" t="s">
        <v>115</v>
      </c>
      <c r="AD24" s="371" t="s">
        <v>93</v>
      </c>
      <c r="AE24" s="637" t="s">
        <v>3650</v>
      </c>
    </row>
    <row r="25" spans="1:31" ht="59.25" customHeight="1" x14ac:dyDescent="0.2">
      <c r="A25" s="593">
        <v>17</v>
      </c>
      <c r="B25" s="594">
        <v>241321</v>
      </c>
      <c r="C25" s="595" t="s">
        <v>1964</v>
      </c>
      <c r="D25" s="595" t="s">
        <v>643</v>
      </c>
      <c r="E25" s="232" t="s">
        <v>3651</v>
      </c>
      <c r="F25" s="232" t="s">
        <v>2101</v>
      </c>
      <c r="G25" s="593" t="s">
        <v>3652</v>
      </c>
      <c r="H25" s="595" t="s">
        <v>3653</v>
      </c>
      <c r="I25" s="232" t="s">
        <v>2836</v>
      </c>
      <c r="J25" s="232" t="s">
        <v>104</v>
      </c>
      <c r="K25" s="232" t="s">
        <v>101</v>
      </c>
      <c r="L25" s="371">
        <v>198</v>
      </c>
      <c r="M25" s="371" t="s">
        <v>3654</v>
      </c>
      <c r="N25" s="397" t="s">
        <v>3655</v>
      </c>
      <c r="O25" s="405" t="s">
        <v>242</v>
      </c>
      <c r="P25" s="411" t="s">
        <v>3656</v>
      </c>
      <c r="Q25" s="405" t="s">
        <v>3657</v>
      </c>
      <c r="R25" s="232" t="s">
        <v>3658</v>
      </c>
      <c r="S25" s="371" t="s">
        <v>3659</v>
      </c>
      <c r="T25" s="372"/>
      <c r="U25" s="372"/>
      <c r="V25" s="372"/>
      <c r="W25" s="372"/>
      <c r="X25" s="372"/>
      <c r="Y25" s="372">
        <v>2</v>
      </c>
      <c r="Z25" s="666">
        <f>SUM(T25,V25,X25)</f>
        <v>0</v>
      </c>
      <c r="AA25" s="666">
        <f>SUM(U25,W25,Y25)</f>
        <v>2</v>
      </c>
      <c r="AB25" s="400" t="s">
        <v>457</v>
      </c>
      <c r="AC25" s="371" t="s">
        <v>122</v>
      </c>
      <c r="AD25" s="371" t="s">
        <v>140</v>
      </c>
      <c r="AE25" s="637" t="s">
        <v>3660</v>
      </c>
    </row>
    <row r="26" spans="1:31" ht="59.25" customHeight="1" x14ac:dyDescent="0.2">
      <c r="A26" s="593">
        <v>18</v>
      </c>
      <c r="B26" s="594">
        <v>241321</v>
      </c>
      <c r="C26" s="595" t="s">
        <v>1964</v>
      </c>
      <c r="D26" s="595" t="s">
        <v>643</v>
      </c>
      <c r="E26" s="232" t="s">
        <v>3661</v>
      </c>
      <c r="F26" s="232" t="s">
        <v>3662</v>
      </c>
      <c r="G26" s="593" t="s">
        <v>1002</v>
      </c>
      <c r="H26" s="595" t="s">
        <v>3663</v>
      </c>
      <c r="I26" s="232" t="s">
        <v>2757</v>
      </c>
      <c r="J26" s="232" t="s">
        <v>104</v>
      </c>
      <c r="K26" s="232" t="s">
        <v>96</v>
      </c>
      <c r="L26" s="396"/>
      <c r="M26" s="396"/>
      <c r="N26" s="397" t="s">
        <v>3664</v>
      </c>
      <c r="O26" s="405" t="s">
        <v>242</v>
      </c>
      <c r="P26" s="411" t="s">
        <v>3665</v>
      </c>
      <c r="Q26" s="405" t="s">
        <v>3666</v>
      </c>
      <c r="R26" s="232" t="s">
        <v>3667</v>
      </c>
      <c r="S26" s="371" t="s">
        <v>3668</v>
      </c>
      <c r="T26" s="372"/>
      <c r="U26" s="372"/>
      <c r="V26" s="372"/>
      <c r="W26" s="372"/>
      <c r="X26" s="372"/>
      <c r="Y26" s="372"/>
      <c r="Z26" s="666">
        <f>SUM(T26,V26,X26)</f>
        <v>0</v>
      </c>
      <c r="AA26" s="666">
        <f>SUM(U26,W26,Y26)</f>
        <v>0</v>
      </c>
      <c r="AB26" s="400"/>
      <c r="AC26" s="371" t="s">
        <v>118</v>
      </c>
      <c r="AD26" s="371" t="s">
        <v>3669</v>
      </c>
      <c r="AE26" s="637" t="s">
        <v>3670</v>
      </c>
    </row>
    <row r="27" spans="1:31" ht="59.25" customHeight="1" x14ac:dyDescent="0.2">
      <c r="A27" s="593">
        <v>19</v>
      </c>
      <c r="B27" s="594">
        <v>241322</v>
      </c>
      <c r="C27" s="595" t="s">
        <v>3671</v>
      </c>
      <c r="D27" s="593" t="s">
        <v>1238</v>
      </c>
      <c r="E27" s="232" t="s">
        <v>3672</v>
      </c>
      <c r="F27" s="232" t="s">
        <v>3673</v>
      </c>
      <c r="G27" s="593" t="s">
        <v>228</v>
      </c>
      <c r="H27" s="232" t="s">
        <v>3674</v>
      </c>
      <c r="I27" s="232" t="s">
        <v>375</v>
      </c>
      <c r="J27" s="232" t="s">
        <v>104</v>
      </c>
      <c r="K27" s="232" t="s">
        <v>99</v>
      </c>
      <c r="L27" s="371">
        <v>68</v>
      </c>
      <c r="M27" s="232" t="s">
        <v>3525</v>
      </c>
      <c r="N27" s="398" t="s">
        <v>3675</v>
      </c>
      <c r="O27" s="398" t="s">
        <v>242</v>
      </c>
      <c r="P27" s="412" t="s">
        <v>3676</v>
      </c>
      <c r="Q27" s="668" t="s">
        <v>3677</v>
      </c>
      <c r="R27" s="371" t="s">
        <v>3678</v>
      </c>
      <c r="S27" s="371" t="s">
        <v>3679</v>
      </c>
      <c r="T27" s="414"/>
      <c r="U27" s="414"/>
      <c r="V27" s="414"/>
      <c r="W27" s="414"/>
      <c r="X27" s="414">
        <v>1</v>
      </c>
      <c r="Y27" s="669"/>
      <c r="Z27" s="666">
        <f t="shared" si="1"/>
        <v>1</v>
      </c>
      <c r="AA27" s="666">
        <f t="shared" si="1"/>
        <v>0</v>
      </c>
      <c r="AB27" s="400" t="s">
        <v>116</v>
      </c>
      <c r="AC27" s="371" t="s">
        <v>122</v>
      </c>
      <c r="AD27" s="232" t="s">
        <v>84</v>
      </c>
      <c r="AE27" s="425" t="s">
        <v>3680</v>
      </c>
    </row>
    <row r="28" spans="1:31" ht="59.25" customHeight="1" x14ac:dyDescent="0.2">
      <c r="A28" s="593">
        <v>20</v>
      </c>
      <c r="B28" s="594">
        <v>241323</v>
      </c>
      <c r="C28" s="595" t="s">
        <v>3681</v>
      </c>
      <c r="D28" s="593" t="s">
        <v>2187</v>
      </c>
      <c r="E28" s="232" t="s">
        <v>3682</v>
      </c>
      <c r="F28" s="232" t="s">
        <v>3598</v>
      </c>
      <c r="G28" s="593" t="s">
        <v>3597</v>
      </c>
      <c r="H28" s="232" t="s">
        <v>3683</v>
      </c>
      <c r="I28" s="232" t="s">
        <v>2530</v>
      </c>
      <c r="J28" s="232" t="s">
        <v>323</v>
      </c>
      <c r="K28" s="232" t="s">
        <v>96</v>
      </c>
      <c r="L28" s="396"/>
      <c r="M28" s="410"/>
      <c r="N28" s="398" t="s">
        <v>3684</v>
      </c>
      <c r="O28" s="398" t="s">
        <v>242</v>
      </c>
      <c r="P28" s="412" t="s">
        <v>3685</v>
      </c>
      <c r="Q28" s="668" t="s">
        <v>3686</v>
      </c>
      <c r="R28" s="371" t="s">
        <v>3687</v>
      </c>
      <c r="S28" s="371" t="s">
        <v>3688</v>
      </c>
      <c r="T28" s="414"/>
      <c r="U28" s="414"/>
      <c r="V28" s="414">
        <v>1</v>
      </c>
      <c r="W28" s="414">
        <v>1</v>
      </c>
      <c r="X28" s="414"/>
      <c r="Y28" s="669"/>
      <c r="Z28" s="666">
        <f>SUM(T28,V28,X28)</f>
        <v>1</v>
      </c>
      <c r="AA28" s="666">
        <f>SUM(U28,W28,Y28)</f>
        <v>1</v>
      </c>
      <c r="AB28" s="400" t="s">
        <v>537</v>
      </c>
      <c r="AC28" s="232" t="s">
        <v>115</v>
      </c>
      <c r="AD28" s="232" t="s">
        <v>84</v>
      </c>
      <c r="AE28" s="425" t="s">
        <v>3689</v>
      </c>
    </row>
    <row r="29" spans="1:31" ht="59.25" customHeight="1" x14ac:dyDescent="0.2">
      <c r="A29" s="593">
        <v>21</v>
      </c>
      <c r="B29" s="594">
        <v>241323</v>
      </c>
      <c r="C29" s="595" t="s">
        <v>3690</v>
      </c>
      <c r="D29" s="593" t="s">
        <v>2368</v>
      </c>
      <c r="E29" s="232" t="s">
        <v>3691</v>
      </c>
      <c r="F29" s="232" t="s">
        <v>3692</v>
      </c>
      <c r="G29" s="593" t="s">
        <v>228</v>
      </c>
      <c r="H29" s="232" t="s">
        <v>3693</v>
      </c>
      <c r="I29" s="232" t="s">
        <v>2530</v>
      </c>
      <c r="J29" s="232" t="s">
        <v>323</v>
      </c>
      <c r="K29" s="232" t="s">
        <v>101</v>
      </c>
      <c r="L29" s="371">
        <v>739</v>
      </c>
      <c r="M29" s="232" t="s">
        <v>3694</v>
      </c>
      <c r="N29" s="398" t="s">
        <v>3695</v>
      </c>
      <c r="O29" s="398" t="s">
        <v>242</v>
      </c>
      <c r="P29" s="412" t="s">
        <v>3696</v>
      </c>
      <c r="Q29" s="668" t="s">
        <v>3697</v>
      </c>
      <c r="R29" s="371" t="s">
        <v>3698</v>
      </c>
      <c r="S29" s="371" t="s">
        <v>3699</v>
      </c>
      <c r="T29" s="414"/>
      <c r="U29" s="414"/>
      <c r="V29" s="414"/>
      <c r="W29" s="414">
        <v>6</v>
      </c>
      <c r="X29" s="414"/>
      <c r="Y29" s="414"/>
      <c r="Z29" s="666">
        <f t="shared" si="1"/>
        <v>0</v>
      </c>
      <c r="AA29" s="666">
        <f t="shared" si="1"/>
        <v>6</v>
      </c>
      <c r="AB29" s="400" t="s">
        <v>368</v>
      </c>
      <c r="AC29" s="371" t="s">
        <v>115</v>
      </c>
      <c r="AD29" s="232" t="s">
        <v>3669</v>
      </c>
      <c r="AE29" s="425" t="s">
        <v>3700</v>
      </c>
    </row>
    <row r="30" spans="1:31" ht="59.25" customHeight="1" x14ac:dyDescent="0.2">
      <c r="A30" s="593">
        <v>22</v>
      </c>
      <c r="B30" s="594">
        <v>241324</v>
      </c>
      <c r="C30" s="595" t="s">
        <v>2480</v>
      </c>
      <c r="D30" s="593" t="s">
        <v>308</v>
      </c>
      <c r="E30" s="232" t="s">
        <v>3701</v>
      </c>
      <c r="F30" s="232" t="s">
        <v>3702</v>
      </c>
      <c r="G30" s="593" t="s">
        <v>3703</v>
      </c>
      <c r="H30" s="593" t="s">
        <v>3704</v>
      </c>
      <c r="I30" s="232" t="s">
        <v>2530</v>
      </c>
      <c r="J30" s="232" t="s">
        <v>323</v>
      </c>
      <c r="K30" s="232" t="s">
        <v>101</v>
      </c>
      <c r="L30" s="371">
        <v>740</v>
      </c>
      <c r="M30" s="371" t="s">
        <v>3705</v>
      </c>
      <c r="N30" s="397" t="s">
        <v>3706</v>
      </c>
      <c r="O30" s="398" t="s">
        <v>242</v>
      </c>
      <c r="P30" s="411" t="s">
        <v>3707</v>
      </c>
      <c r="Q30" s="405" t="s">
        <v>3708</v>
      </c>
      <c r="R30" s="422" t="s">
        <v>3709</v>
      </c>
      <c r="S30" s="371" t="s">
        <v>3710</v>
      </c>
      <c r="T30" s="427"/>
      <c r="U30" s="427"/>
      <c r="V30" s="427"/>
      <c r="W30" s="427">
        <v>7</v>
      </c>
      <c r="X30" s="414"/>
      <c r="Y30" s="414"/>
      <c r="Z30" s="666">
        <f t="shared" si="1"/>
        <v>0</v>
      </c>
      <c r="AA30" s="666">
        <f t="shared" si="1"/>
        <v>7</v>
      </c>
      <c r="AB30" s="400" t="s">
        <v>118</v>
      </c>
      <c r="AC30" s="371" t="s">
        <v>115</v>
      </c>
      <c r="AD30" s="232" t="s">
        <v>142</v>
      </c>
      <c r="AE30" s="425" t="s">
        <v>3711</v>
      </c>
    </row>
    <row r="31" spans="1:31" ht="59.25" customHeight="1" x14ac:dyDescent="0.2">
      <c r="A31" s="593">
        <v>23</v>
      </c>
      <c r="B31" s="594">
        <v>241324</v>
      </c>
      <c r="C31" s="595" t="s">
        <v>3712</v>
      </c>
      <c r="D31" s="593" t="s">
        <v>1238</v>
      </c>
      <c r="E31" s="232" t="s">
        <v>3713</v>
      </c>
      <c r="F31" s="232" t="s">
        <v>3714</v>
      </c>
      <c r="G31" s="593" t="s">
        <v>228</v>
      </c>
      <c r="H31" s="593" t="s">
        <v>3715</v>
      </c>
      <c r="I31" s="593" t="s">
        <v>3422</v>
      </c>
      <c r="J31" s="232" t="s">
        <v>339</v>
      </c>
      <c r="K31" s="232" t="s">
        <v>102</v>
      </c>
      <c r="L31" s="574">
        <v>8233</v>
      </c>
      <c r="M31" s="574" t="s">
        <v>3716</v>
      </c>
      <c r="N31" s="411" t="s">
        <v>3717</v>
      </c>
      <c r="O31" s="398" t="s">
        <v>242</v>
      </c>
      <c r="P31" s="411" t="s">
        <v>3718</v>
      </c>
      <c r="Q31" s="405" t="s">
        <v>3719</v>
      </c>
      <c r="R31" s="422" t="s">
        <v>3720</v>
      </c>
      <c r="S31" s="371" t="s">
        <v>3721</v>
      </c>
      <c r="T31" s="427">
        <v>2</v>
      </c>
      <c r="U31" s="427">
        <v>7</v>
      </c>
      <c r="V31" s="427"/>
      <c r="W31" s="427"/>
      <c r="X31" s="427"/>
      <c r="Y31" s="427"/>
      <c r="Z31" s="651">
        <f t="shared" si="1"/>
        <v>2</v>
      </c>
      <c r="AA31" s="651">
        <f t="shared" si="1"/>
        <v>7</v>
      </c>
      <c r="AB31" s="400" t="s">
        <v>150</v>
      </c>
      <c r="AC31" s="232" t="s">
        <v>122</v>
      </c>
      <c r="AD31" s="232" t="s">
        <v>141</v>
      </c>
      <c r="AE31" s="416" t="s">
        <v>3722</v>
      </c>
    </row>
    <row r="32" spans="1:31" ht="59.25" customHeight="1" x14ac:dyDescent="0.2">
      <c r="A32" s="593">
        <v>24</v>
      </c>
      <c r="B32" s="594">
        <v>241326</v>
      </c>
      <c r="C32" s="595" t="s">
        <v>2136</v>
      </c>
      <c r="D32" s="593" t="s">
        <v>592</v>
      </c>
      <c r="E32" s="232" t="s">
        <v>3723</v>
      </c>
      <c r="F32" s="232" t="s">
        <v>3724</v>
      </c>
      <c r="G32" s="232" t="s">
        <v>3725</v>
      </c>
      <c r="H32" s="232" t="s">
        <v>3726</v>
      </c>
      <c r="I32" s="232" t="s">
        <v>2768</v>
      </c>
      <c r="J32" s="232" t="s">
        <v>323</v>
      </c>
      <c r="K32" s="232" t="s">
        <v>100</v>
      </c>
      <c r="L32" s="371">
        <v>915</v>
      </c>
      <c r="M32" s="371" t="s">
        <v>3727</v>
      </c>
      <c r="N32" s="411" t="s">
        <v>3728</v>
      </c>
      <c r="O32" s="398" t="s">
        <v>242</v>
      </c>
      <c r="P32" s="370" t="s">
        <v>3729</v>
      </c>
      <c r="Q32" s="370" t="s">
        <v>3730</v>
      </c>
      <c r="R32" s="371" t="s">
        <v>3731</v>
      </c>
      <c r="S32" s="371" t="s">
        <v>3732</v>
      </c>
      <c r="T32" s="427">
        <v>0</v>
      </c>
      <c r="U32" s="427">
        <v>0</v>
      </c>
      <c r="V32" s="427">
        <v>0</v>
      </c>
      <c r="W32" s="427">
        <v>2</v>
      </c>
      <c r="X32" s="427">
        <v>0</v>
      </c>
      <c r="Y32" s="427">
        <v>0</v>
      </c>
      <c r="Z32" s="666">
        <f t="shared" si="1"/>
        <v>0</v>
      </c>
      <c r="AA32" s="666">
        <f t="shared" si="1"/>
        <v>2</v>
      </c>
      <c r="AB32" s="400" t="s">
        <v>368</v>
      </c>
      <c r="AC32" s="371" t="s">
        <v>122</v>
      </c>
      <c r="AD32" s="371" t="s">
        <v>3733</v>
      </c>
      <c r="AE32" s="670" t="s">
        <v>3734</v>
      </c>
    </row>
    <row r="33" spans="1:31" ht="59.25" customHeight="1" x14ac:dyDescent="0.5">
      <c r="A33" s="593">
        <v>25</v>
      </c>
      <c r="B33" s="594">
        <v>241326</v>
      </c>
      <c r="C33" s="595" t="s">
        <v>1882</v>
      </c>
      <c r="D33" s="593" t="s">
        <v>579</v>
      </c>
      <c r="E33" s="232" t="s">
        <v>3735</v>
      </c>
      <c r="F33" s="232" t="s">
        <v>3736</v>
      </c>
      <c r="G33" s="593" t="s">
        <v>228</v>
      </c>
      <c r="H33" s="232" t="s">
        <v>3737</v>
      </c>
      <c r="I33" s="232" t="s">
        <v>338</v>
      </c>
      <c r="J33" s="232" t="s">
        <v>104</v>
      </c>
      <c r="K33" s="232" t="s">
        <v>100</v>
      </c>
      <c r="L33" s="574">
        <v>927</v>
      </c>
      <c r="M33" s="574" t="s">
        <v>3738</v>
      </c>
      <c r="N33" s="411" t="s">
        <v>3739</v>
      </c>
      <c r="O33" s="398" t="s">
        <v>242</v>
      </c>
      <c r="P33" s="474" t="s">
        <v>3740</v>
      </c>
      <c r="Q33" s="474" t="s">
        <v>3741</v>
      </c>
      <c r="R33" s="371" t="s">
        <v>3742</v>
      </c>
      <c r="S33" s="371" t="s">
        <v>3743</v>
      </c>
      <c r="T33" s="427">
        <v>0</v>
      </c>
      <c r="U33" s="427">
        <v>6</v>
      </c>
      <c r="V33" s="427">
        <v>0</v>
      </c>
      <c r="W33" s="427">
        <v>0</v>
      </c>
      <c r="X33" s="427">
        <v>0</v>
      </c>
      <c r="Y33" s="427">
        <v>0</v>
      </c>
      <c r="Z33" s="666">
        <f t="shared" si="1"/>
        <v>0</v>
      </c>
      <c r="AA33" s="666">
        <f t="shared" si="1"/>
        <v>6</v>
      </c>
      <c r="AB33" s="400" t="s">
        <v>150</v>
      </c>
      <c r="AC33" s="371" t="s">
        <v>122</v>
      </c>
      <c r="AD33" s="232" t="s">
        <v>146</v>
      </c>
      <c r="AE33" s="667" t="s">
        <v>3744</v>
      </c>
    </row>
    <row r="34" spans="1:31" ht="59.25" customHeight="1" x14ac:dyDescent="0.2">
      <c r="A34" s="593">
        <v>26</v>
      </c>
      <c r="B34" s="594">
        <v>241327</v>
      </c>
      <c r="C34" s="595" t="s">
        <v>2395</v>
      </c>
      <c r="D34" s="232" t="s">
        <v>3745</v>
      </c>
      <c r="E34" s="232" t="s">
        <v>3746</v>
      </c>
      <c r="F34" s="232" t="s">
        <v>3747</v>
      </c>
      <c r="G34" s="593" t="s">
        <v>418</v>
      </c>
      <c r="H34" s="232" t="s">
        <v>3748</v>
      </c>
      <c r="I34" s="232" t="s">
        <v>2768</v>
      </c>
      <c r="J34" s="232" t="s">
        <v>323</v>
      </c>
      <c r="K34" s="232" t="s">
        <v>100</v>
      </c>
      <c r="L34" s="371">
        <v>936</v>
      </c>
      <c r="M34" s="232" t="s">
        <v>3749</v>
      </c>
      <c r="N34" s="475" t="s">
        <v>3750</v>
      </c>
      <c r="O34" s="398" t="s">
        <v>242</v>
      </c>
      <c r="P34" s="411" t="s">
        <v>3751</v>
      </c>
      <c r="Q34" s="405" t="s">
        <v>3752</v>
      </c>
      <c r="R34" s="232" t="s">
        <v>3753</v>
      </c>
      <c r="S34" s="232" t="s">
        <v>3754</v>
      </c>
      <c r="T34" s="427">
        <v>0</v>
      </c>
      <c r="U34" s="427">
        <v>0</v>
      </c>
      <c r="V34" s="427">
        <v>0</v>
      </c>
      <c r="W34" s="427">
        <v>6</v>
      </c>
      <c r="X34" s="427">
        <v>0</v>
      </c>
      <c r="Y34" s="427">
        <v>0</v>
      </c>
      <c r="Z34" s="666">
        <f>SUM(T34,V34,X34)</f>
        <v>0</v>
      </c>
      <c r="AA34" s="666">
        <f>SUM(U34,W34,Y34)</f>
        <v>6</v>
      </c>
      <c r="AB34" s="415" t="s">
        <v>457</v>
      </c>
      <c r="AC34" s="232" t="s">
        <v>122</v>
      </c>
      <c r="AD34" s="232" t="s">
        <v>84</v>
      </c>
      <c r="AE34" s="425" t="s">
        <v>3755</v>
      </c>
    </row>
    <row r="35" spans="1:31" ht="59.25" customHeight="1" x14ac:dyDescent="0.2">
      <c r="A35" s="1194">
        <v>27</v>
      </c>
      <c r="B35" s="1195">
        <v>241328</v>
      </c>
      <c r="C35" s="1198" t="s">
        <v>2844</v>
      </c>
      <c r="D35" s="1175" t="s">
        <v>384</v>
      </c>
      <c r="E35" s="1175" t="s">
        <v>3756</v>
      </c>
      <c r="F35" s="1175" t="s">
        <v>851</v>
      </c>
      <c r="G35" s="1194" t="s">
        <v>228</v>
      </c>
      <c r="H35" s="555" t="s">
        <v>3757</v>
      </c>
      <c r="I35" s="555" t="s">
        <v>2671</v>
      </c>
      <c r="J35" s="555" t="s">
        <v>105</v>
      </c>
      <c r="K35" s="555" t="s">
        <v>101</v>
      </c>
      <c r="L35" s="431">
        <v>827</v>
      </c>
      <c r="M35" s="555" t="s">
        <v>3758</v>
      </c>
      <c r="N35" s="560" t="s">
        <v>3759</v>
      </c>
      <c r="O35" s="641" t="s">
        <v>242</v>
      </c>
      <c r="P35" s="558" t="s">
        <v>3760</v>
      </c>
      <c r="Q35" s="642" t="s">
        <v>1042</v>
      </c>
      <c r="R35" s="555" t="s">
        <v>3761</v>
      </c>
      <c r="S35" s="555" t="s">
        <v>3762</v>
      </c>
      <c r="T35" s="671"/>
      <c r="U35" s="671"/>
      <c r="V35" s="671"/>
      <c r="W35" s="671"/>
      <c r="X35" s="671">
        <v>1</v>
      </c>
      <c r="Y35" s="671">
        <v>2</v>
      </c>
      <c r="Z35" s="666">
        <f>SUM(T35,V35,X35)</f>
        <v>1</v>
      </c>
      <c r="AA35" s="666">
        <f>SUM(U35,W35,Y35)</f>
        <v>2</v>
      </c>
      <c r="AB35" s="621" t="s">
        <v>537</v>
      </c>
      <c r="AC35" s="554" t="s">
        <v>115</v>
      </c>
      <c r="AD35" s="554" t="s">
        <v>3763</v>
      </c>
      <c r="AE35" s="1216" t="s">
        <v>3764</v>
      </c>
    </row>
    <row r="36" spans="1:31" ht="59.25" customHeight="1" x14ac:dyDescent="0.2">
      <c r="A36" s="1186"/>
      <c r="B36" s="1196"/>
      <c r="C36" s="1200"/>
      <c r="D36" s="1176"/>
      <c r="E36" s="1176"/>
      <c r="F36" s="1176"/>
      <c r="G36" s="1186"/>
      <c r="H36" s="574" t="s">
        <v>3765</v>
      </c>
      <c r="I36" s="574" t="s">
        <v>375</v>
      </c>
      <c r="J36" s="574" t="s">
        <v>323</v>
      </c>
      <c r="K36" s="574" t="s">
        <v>100</v>
      </c>
      <c r="L36" s="462">
        <v>46</v>
      </c>
      <c r="M36" s="574" t="s">
        <v>3766</v>
      </c>
      <c r="N36" s="672" t="s">
        <v>3767</v>
      </c>
      <c r="O36" s="465" t="s">
        <v>242</v>
      </c>
      <c r="P36" s="540" t="s">
        <v>3768</v>
      </c>
      <c r="Q36" s="653" t="s">
        <v>3769</v>
      </c>
      <c r="R36" s="574" t="s">
        <v>3770</v>
      </c>
      <c r="S36" s="575" t="s">
        <v>3771</v>
      </c>
      <c r="T36" s="541"/>
      <c r="U36" s="541"/>
      <c r="V36" s="541"/>
      <c r="W36" s="541"/>
      <c r="X36" s="541"/>
      <c r="Y36" s="541"/>
      <c r="Z36" s="673"/>
      <c r="AA36" s="673"/>
      <c r="AB36" s="606"/>
      <c r="AC36" s="574"/>
      <c r="AD36" s="574"/>
      <c r="AE36" s="1217"/>
    </row>
    <row r="37" spans="1:31" ht="59.25" customHeight="1" x14ac:dyDescent="0.2">
      <c r="A37" s="600">
        <v>28</v>
      </c>
      <c r="B37" s="594">
        <v>241328</v>
      </c>
      <c r="C37" s="595" t="s">
        <v>3772</v>
      </c>
      <c r="D37" s="574" t="s">
        <v>384</v>
      </c>
      <c r="E37" s="574" t="s">
        <v>3756</v>
      </c>
      <c r="F37" s="574" t="s">
        <v>3773</v>
      </c>
      <c r="G37" s="573" t="s">
        <v>3774</v>
      </c>
      <c r="H37" s="232" t="s">
        <v>3775</v>
      </c>
      <c r="I37" s="574" t="s">
        <v>2836</v>
      </c>
      <c r="J37" s="574" t="s">
        <v>104</v>
      </c>
      <c r="K37" s="574" t="s">
        <v>96</v>
      </c>
      <c r="L37" s="674"/>
      <c r="M37" s="538"/>
      <c r="N37" s="672" t="s">
        <v>3776</v>
      </c>
      <c r="O37" s="465" t="s">
        <v>242</v>
      </c>
      <c r="P37" s="540" t="s">
        <v>3777</v>
      </c>
      <c r="Q37" s="653" t="s">
        <v>3778</v>
      </c>
      <c r="R37" s="574" t="s">
        <v>3779</v>
      </c>
      <c r="S37" s="574" t="s">
        <v>3780</v>
      </c>
      <c r="T37" s="541"/>
      <c r="U37" s="541"/>
      <c r="V37" s="541"/>
      <c r="W37" s="541"/>
      <c r="X37" s="541"/>
      <c r="Y37" s="541">
        <v>1</v>
      </c>
      <c r="Z37" s="666">
        <f t="shared" ref="Z37:AA42" si="2">SUM(T37,V37,X37)</f>
        <v>0</v>
      </c>
      <c r="AA37" s="666">
        <f t="shared" si="2"/>
        <v>1</v>
      </c>
      <c r="AB37" s="606" t="s">
        <v>116</v>
      </c>
      <c r="AC37" s="574" t="s">
        <v>122</v>
      </c>
      <c r="AD37" s="574" t="s">
        <v>3781</v>
      </c>
      <c r="AE37" s="675" t="s">
        <v>3782</v>
      </c>
    </row>
    <row r="38" spans="1:31" ht="59.25" customHeight="1" x14ac:dyDescent="0.2">
      <c r="A38" s="593">
        <v>29</v>
      </c>
      <c r="B38" s="594">
        <v>241330</v>
      </c>
      <c r="C38" s="595" t="s">
        <v>1924</v>
      </c>
      <c r="D38" s="593" t="s">
        <v>607</v>
      </c>
      <c r="E38" s="232" t="s">
        <v>3783</v>
      </c>
      <c r="F38" s="232" t="s">
        <v>3784</v>
      </c>
      <c r="G38" s="593" t="s">
        <v>3785</v>
      </c>
      <c r="H38" s="232" t="s">
        <v>3786</v>
      </c>
      <c r="I38" s="232" t="s">
        <v>2530</v>
      </c>
      <c r="J38" s="232" t="s">
        <v>323</v>
      </c>
      <c r="K38" s="232" t="s">
        <v>100</v>
      </c>
      <c r="L38" s="574">
        <v>12</v>
      </c>
      <c r="M38" s="574" t="s">
        <v>3787</v>
      </c>
      <c r="N38" s="411" t="s">
        <v>3788</v>
      </c>
      <c r="O38" s="398" t="s">
        <v>242</v>
      </c>
      <c r="P38" s="370" t="s">
        <v>3585</v>
      </c>
      <c r="Q38" s="370" t="s">
        <v>3789</v>
      </c>
      <c r="R38" s="371" t="s">
        <v>3790</v>
      </c>
      <c r="S38" s="371" t="s">
        <v>3791</v>
      </c>
      <c r="T38" s="372"/>
      <c r="U38" s="372"/>
      <c r="V38" s="372"/>
      <c r="W38" s="372">
        <v>4</v>
      </c>
      <c r="X38" s="372"/>
      <c r="Y38" s="372"/>
      <c r="Z38" s="666">
        <f t="shared" si="2"/>
        <v>0</v>
      </c>
      <c r="AA38" s="666">
        <f t="shared" si="2"/>
        <v>4</v>
      </c>
      <c r="AB38" s="400" t="s">
        <v>150</v>
      </c>
      <c r="AC38" s="371" t="s">
        <v>115</v>
      </c>
      <c r="AD38" s="371" t="s">
        <v>141</v>
      </c>
      <c r="AE38" s="676" t="s">
        <v>3792</v>
      </c>
    </row>
    <row r="39" spans="1:31" ht="59.25" customHeight="1" x14ac:dyDescent="0.2">
      <c r="A39" s="593">
        <v>30</v>
      </c>
      <c r="B39" s="594">
        <v>241331</v>
      </c>
      <c r="C39" s="595" t="s">
        <v>3793</v>
      </c>
      <c r="D39" s="593" t="s">
        <v>1385</v>
      </c>
      <c r="E39" s="232" t="s">
        <v>3794</v>
      </c>
      <c r="F39" s="232" t="s">
        <v>3795</v>
      </c>
      <c r="G39" s="593" t="s">
        <v>3796</v>
      </c>
      <c r="H39" s="232" t="s">
        <v>3797</v>
      </c>
      <c r="I39" s="232" t="s">
        <v>2530</v>
      </c>
      <c r="J39" s="232" t="s">
        <v>323</v>
      </c>
      <c r="K39" s="232" t="s">
        <v>96</v>
      </c>
      <c r="L39" s="538"/>
      <c r="M39" s="538"/>
      <c r="N39" s="411" t="s">
        <v>3798</v>
      </c>
      <c r="O39" s="398" t="s">
        <v>242</v>
      </c>
      <c r="P39" s="370" t="s">
        <v>3799</v>
      </c>
      <c r="Q39" s="370" t="s">
        <v>3800</v>
      </c>
      <c r="R39" s="371" t="s">
        <v>3801</v>
      </c>
      <c r="S39" s="371" t="s">
        <v>3802</v>
      </c>
      <c r="T39" s="372"/>
      <c r="U39" s="372"/>
      <c r="V39" s="372"/>
      <c r="W39" s="372">
        <v>1</v>
      </c>
      <c r="X39" s="372">
        <v>1</v>
      </c>
      <c r="Y39" s="372">
        <v>1</v>
      </c>
      <c r="Z39" s="648">
        <f t="shared" si="2"/>
        <v>1</v>
      </c>
      <c r="AA39" s="648">
        <f t="shared" si="2"/>
        <v>2</v>
      </c>
      <c r="AB39" s="400" t="s">
        <v>116</v>
      </c>
      <c r="AC39" s="371" t="s">
        <v>122</v>
      </c>
      <c r="AD39" s="371" t="s">
        <v>146</v>
      </c>
      <c r="AE39" s="676" t="s">
        <v>3803</v>
      </c>
    </row>
    <row r="40" spans="1:31" ht="59.25" customHeight="1" x14ac:dyDescent="0.2">
      <c r="A40" s="593">
        <v>31</v>
      </c>
      <c r="B40" s="594">
        <v>241331</v>
      </c>
      <c r="C40" s="595" t="s">
        <v>3671</v>
      </c>
      <c r="D40" s="593" t="s">
        <v>928</v>
      </c>
      <c r="E40" s="232" t="s">
        <v>3804</v>
      </c>
      <c r="F40" s="232" t="s">
        <v>1644</v>
      </c>
      <c r="G40" s="593" t="s">
        <v>1645</v>
      </c>
      <c r="H40" s="587" t="s">
        <v>3805</v>
      </c>
      <c r="I40" s="232" t="s">
        <v>3806</v>
      </c>
      <c r="J40" s="232" t="s">
        <v>105</v>
      </c>
      <c r="K40" s="232" t="s">
        <v>100</v>
      </c>
      <c r="L40" s="371">
        <v>28</v>
      </c>
      <c r="M40" s="371" t="s">
        <v>3807</v>
      </c>
      <c r="N40" s="411" t="s">
        <v>3808</v>
      </c>
      <c r="O40" s="398" t="s">
        <v>242</v>
      </c>
      <c r="P40" s="474" t="s">
        <v>3809</v>
      </c>
      <c r="Q40" s="371" t="s">
        <v>3810</v>
      </c>
      <c r="R40" s="371" t="s">
        <v>3811</v>
      </c>
      <c r="S40" s="371" t="s">
        <v>3812</v>
      </c>
      <c r="T40" s="372"/>
      <c r="U40" s="372">
        <v>1</v>
      </c>
      <c r="V40" s="372"/>
      <c r="W40" s="372"/>
      <c r="X40" s="372"/>
      <c r="Y40" s="372"/>
      <c r="Z40" s="648">
        <f t="shared" si="2"/>
        <v>0</v>
      </c>
      <c r="AA40" s="648">
        <f t="shared" si="2"/>
        <v>1</v>
      </c>
      <c r="AB40" s="400" t="s">
        <v>457</v>
      </c>
      <c r="AC40" s="371" t="s">
        <v>122</v>
      </c>
      <c r="AD40" s="371" t="s">
        <v>140</v>
      </c>
      <c r="AE40" s="676" t="s">
        <v>3813</v>
      </c>
    </row>
    <row r="41" spans="1:31" ht="59.25" customHeight="1" x14ac:dyDescent="0.2">
      <c r="A41" s="593">
        <v>32</v>
      </c>
      <c r="B41" s="594">
        <v>241331</v>
      </c>
      <c r="C41" s="595" t="s">
        <v>3814</v>
      </c>
      <c r="D41" s="593" t="s">
        <v>3745</v>
      </c>
      <c r="E41" s="232" t="s">
        <v>3815</v>
      </c>
      <c r="F41" s="593" t="s">
        <v>3816</v>
      </c>
      <c r="G41" s="593" t="s">
        <v>3817</v>
      </c>
      <c r="H41" s="593" t="s">
        <v>3818</v>
      </c>
      <c r="I41" s="232" t="s">
        <v>2768</v>
      </c>
      <c r="J41" s="232" t="s">
        <v>323</v>
      </c>
      <c r="K41" s="232" t="s">
        <v>100</v>
      </c>
      <c r="L41" s="574">
        <v>28</v>
      </c>
      <c r="M41" s="574" t="s">
        <v>3807</v>
      </c>
      <c r="N41" s="411" t="s">
        <v>3819</v>
      </c>
      <c r="O41" s="398" t="s">
        <v>242</v>
      </c>
      <c r="P41" s="416" t="s">
        <v>3820</v>
      </c>
      <c r="Q41" s="416" t="s">
        <v>3821</v>
      </c>
      <c r="R41" s="232" t="s">
        <v>3822</v>
      </c>
      <c r="S41" s="232" t="s">
        <v>3823</v>
      </c>
      <c r="T41" s="372"/>
      <c r="U41" s="372"/>
      <c r="V41" s="372">
        <v>1</v>
      </c>
      <c r="W41" s="372">
        <v>1</v>
      </c>
      <c r="X41" s="372"/>
      <c r="Y41" s="372"/>
      <c r="Z41" s="666">
        <f t="shared" si="2"/>
        <v>1</v>
      </c>
      <c r="AA41" s="666">
        <f t="shared" si="2"/>
        <v>1</v>
      </c>
      <c r="AB41" s="400" t="s">
        <v>150</v>
      </c>
      <c r="AC41" s="371" t="s">
        <v>115</v>
      </c>
      <c r="AD41" s="371" t="s">
        <v>84</v>
      </c>
      <c r="AE41" s="677" t="s">
        <v>3824</v>
      </c>
    </row>
    <row r="42" spans="1:31" ht="59.25" customHeight="1" x14ac:dyDescent="0.2">
      <c r="A42" s="1194">
        <v>33</v>
      </c>
      <c r="B42" s="1195">
        <v>241332</v>
      </c>
      <c r="C42" s="1198" t="s">
        <v>3825</v>
      </c>
      <c r="D42" s="1194" t="s">
        <v>992</v>
      </c>
      <c r="E42" s="1218"/>
      <c r="F42" s="1194" t="s">
        <v>3826</v>
      </c>
      <c r="G42" s="1194" t="s">
        <v>1109</v>
      </c>
      <c r="H42" s="556" t="s">
        <v>3827</v>
      </c>
      <c r="I42" s="555" t="s">
        <v>471</v>
      </c>
      <c r="J42" s="555" t="s">
        <v>104</v>
      </c>
      <c r="K42" s="555" t="s">
        <v>96</v>
      </c>
      <c r="L42" s="557"/>
      <c r="M42" s="557"/>
      <c r="N42" s="641" t="s">
        <v>3828</v>
      </c>
      <c r="O42" s="641" t="s">
        <v>242</v>
      </c>
      <c r="P42" s="678" t="s">
        <v>3829</v>
      </c>
      <c r="Q42" s="678" t="s">
        <v>3830</v>
      </c>
      <c r="R42" s="555" t="s">
        <v>3831</v>
      </c>
      <c r="S42" s="555" t="s">
        <v>3832</v>
      </c>
      <c r="T42" s="457"/>
      <c r="U42" s="457"/>
      <c r="V42" s="457"/>
      <c r="W42" s="457"/>
      <c r="X42" s="457">
        <v>1</v>
      </c>
      <c r="Y42" s="457"/>
      <c r="Z42" s="666">
        <f t="shared" si="2"/>
        <v>1</v>
      </c>
      <c r="AA42" s="666">
        <f t="shared" si="2"/>
        <v>0</v>
      </c>
      <c r="AB42" s="460" t="s">
        <v>119</v>
      </c>
      <c r="AC42" s="456" t="s">
        <v>115</v>
      </c>
      <c r="AD42" s="456" t="s">
        <v>3733</v>
      </c>
      <c r="AE42" s="1214" t="s">
        <v>3833</v>
      </c>
    </row>
    <row r="43" spans="1:31" ht="59.25" customHeight="1" x14ac:dyDescent="0.2">
      <c r="A43" s="1186"/>
      <c r="B43" s="1197"/>
      <c r="C43" s="1200"/>
      <c r="D43" s="1186"/>
      <c r="E43" s="1219"/>
      <c r="F43" s="1186"/>
      <c r="G43" s="1186"/>
      <c r="H43" s="573" t="s">
        <v>3834</v>
      </c>
      <c r="I43" s="574" t="s">
        <v>471</v>
      </c>
      <c r="J43" s="574" t="s">
        <v>104</v>
      </c>
      <c r="K43" s="574" t="s">
        <v>96</v>
      </c>
      <c r="L43" s="538"/>
      <c r="M43" s="538"/>
      <c r="N43" s="465" t="s">
        <v>3835</v>
      </c>
      <c r="O43" s="466" t="s">
        <v>242</v>
      </c>
      <c r="P43" s="576" t="s">
        <v>3836</v>
      </c>
      <c r="Q43" s="576" t="s">
        <v>3837</v>
      </c>
      <c r="R43" s="574" t="s">
        <v>3838</v>
      </c>
      <c r="S43" s="574" t="s">
        <v>3839</v>
      </c>
      <c r="T43" s="470"/>
      <c r="U43" s="470"/>
      <c r="V43" s="470"/>
      <c r="W43" s="470"/>
      <c r="X43" s="470"/>
      <c r="Y43" s="470"/>
      <c r="Z43" s="679"/>
      <c r="AA43" s="679"/>
      <c r="AB43" s="654"/>
      <c r="AC43" s="462"/>
      <c r="AD43" s="462"/>
      <c r="AE43" s="1215"/>
    </row>
    <row r="44" spans="1:31" ht="59.25" customHeight="1" x14ac:dyDescent="0.2">
      <c r="A44" s="593">
        <v>34</v>
      </c>
      <c r="B44" s="594">
        <v>241335</v>
      </c>
      <c r="C44" s="595" t="s">
        <v>3840</v>
      </c>
      <c r="D44" s="232" t="s">
        <v>643</v>
      </c>
      <c r="E44" s="232" t="s">
        <v>3841</v>
      </c>
      <c r="F44" s="232" t="s">
        <v>3652</v>
      </c>
      <c r="G44" s="593" t="s">
        <v>3652</v>
      </c>
      <c r="H44" s="593" t="s">
        <v>3842</v>
      </c>
      <c r="I44" s="593" t="s">
        <v>2836</v>
      </c>
      <c r="J44" s="232" t="s">
        <v>104</v>
      </c>
      <c r="K44" s="574" t="s">
        <v>101</v>
      </c>
      <c r="L44" s="371">
        <v>671</v>
      </c>
      <c r="M44" s="371" t="s">
        <v>3843</v>
      </c>
      <c r="N44" s="371" t="s">
        <v>3655</v>
      </c>
      <c r="O44" s="371" t="s">
        <v>242</v>
      </c>
      <c r="P44" s="411" t="s">
        <v>3844</v>
      </c>
      <c r="Q44" s="405" t="s">
        <v>3845</v>
      </c>
      <c r="R44" s="371" t="s">
        <v>3846</v>
      </c>
      <c r="S44" s="371" t="s">
        <v>3847</v>
      </c>
      <c r="T44" s="372"/>
      <c r="U44" s="372"/>
      <c r="V44" s="372"/>
      <c r="W44" s="372"/>
      <c r="X44" s="372"/>
      <c r="Y44" s="372">
        <v>1</v>
      </c>
      <c r="Z44" s="636">
        <f>SUM(T44,V44,X44)</f>
        <v>0</v>
      </c>
      <c r="AA44" s="636">
        <f>SUM(U44,W44,Y44)</f>
        <v>1</v>
      </c>
      <c r="AB44" s="400" t="s">
        <v>457</v>
      </c>
      <c r="AC44" s="232" t="s">
        <v>122</v>
      </c>
      <c r="AD44" s="232" t="s">
        <v>146</v>
      </c>
      <c r="AE44" s="425" t="s">
        <v>3848</v>
      </c>
    </row>
    <row r="45" spans="1:31" ht="19.5" customHeight="1" x14ac:dyDescent="0.5">
      <c r="A45" s="680"/>
      <c r="B45" s="681"/>
      <c r="C45" s="681"/>
      <c r="D45" s="681"/>
      <c r="E45" s="681"/>
      <c r="F45" s="681"/>
      <c r="G45" s="681"/>
      <c r="H45" s="681"/>
      <c r="I45" s="681"/>
      <c r="J45" s="681"/>
      <c r="K45" s="681"/>
      <c r="L45" s="681"/>
      <c r="M45" s="681"/>
      <c r="N45" s="681"/>
      <c r="O45" s="681"/>
      <c r="P45" s="681"/>
      <c r="Q45" s="681"/>
      <c r="R45" s="681"/>
      <c r="S45" s="682" t="s">
        <v>3849</v>
      </c>
      <c r="T45" s="683">
        <f t="shared" ref="T45:Z45" si="3">SUM(T6:T44)</f>
        <v>3</v>
      </c>
      <c r="U45" s="683">
        <f t="shared" si="3"/>
        <v>36</v>
      </c>
      <c r="V45" s="683">
        <f t="shared" si="3"/>
        <v>2</v>
      </c>
      <c r="W45" s="683">
        <f t="shared" si="3"/>
        <v>69</v>
      </c>
      <c r="X45" s="683">
        <f t="shared" si="3"/>
        <v>7</v>
      </c>
      <c r="Y45" s="683">
        <f t="shared" si="3"/>
        <v>24</v>
      </c>
      <c r="Z45" s="683">
        <f t="shared" si="3"/>
        <v>12</v>
      </c>
      <c r="AA45" s="683">
        <f>SUM(AA6:AA44)</f>
        <v>129</v>
      </c>
      <c r="AB45" s="680"/>
      <c r="AC45" s="681"/>
      <c r="AD45" s="681"/>
      <c r="AE45" s="684"/>
    </row>
    <row r="46" spans="1:31" ht="59.25" customHeight="1" x14ac:dyDescent="0.2"/>
  </sheetData>
  <mergeCells count="70">
    <mergeCell ref="AE35:AE36"/>
    <mergeCell ref="A42:A43"/>
    <mergeCell ref="B42:B43"/>
    <mergeCell ref="C42:C43"/>
    <mergeCell ref="D42:D43"/>
    <mergeCell ref="E42:E43"/>
    <mergeCell ref="F42:F43"/>
    <mergeCell ref="G42:G43"/>
    <mergeCell ref="AE42:AE43"/>
    <mergeCell ref="G16:G17"/>
    <mergeCell ref="A35:A36"/>
    <mergeCell ref="B35:B36"/>
    <mergeCell ref="C35:C36"/>
    <mergeCell ref="D35:D36"/>
    <mergeCell ref="E35:E36"/>
    <mergeCell ref="F35:F36"/>
    <mergeCell ref="G35:G36"/>
    <mergeCell ref="A16:A17"/>
    <mergeCell ref="B16:B17"/>
    <mergeCell ref="C16:C17"/>
    <mergeCell ref="D16:D17"/>
    <mergeCell ref="E16:E17"/>
    <mergeCell ref="F16:F17"/>
    <mergeCell ref="G7:G8"/>
    <mergeCell ref="AE7:AE8"/>
    <mergeCell ref="A14:A15"/>
    <mergeCell ref="B14:B15"/>
    <mergeCell ref="C14:C15"/>
    <mergeCell ref="D14:D15"/>
    <mergeCell ref="E14:E15"/>
    <mergeCell ref="F14:F15"/>
    <mergeCell ref="G14:G15"/>
    <mergeCell ref="AE14:AE15"/>
    <mergeCell ref="A7:A8"/>
    <mergeCell ref="B7:B8"/>
    <mergeCell ref="C7:C8"/>
    <mergeCell ref="D7:D8"/>
    <mergeCell ref="E7:E8"/>
    <mergeCell ref="F7:F8"/>
    <mergeCell ref="AE3:AE5"/>
    <mergeCell ref="E4:E5"/>
    <mergeCell ref="F4:F5"/>
    <mergeCell ref="G4:G5"/>
    <mergeCell ref="T4:U4"/>
    <mergeCell ref="V4:W4"/>
    <mergeCell ref="X4:Y4"/>
    <mergeCell ref="Z4:AA4"/>
    <mergeCell ref="Q3:Q5"/>
    <mergeCell ref="R3:R5"/>
    <mergeCell ref="S3:S5"/>
    <mergeCell ref="T3:AA3"/>
    <mergeCell ref="AB3:AB5"/>
    <mergeCell ref="AC3:AC5"/>
    <mergeCell ref="K3:K5"/>
    <mergeCell ref="A1:AE1"/>
    <mergeCell ref="A2:AD2"/>
    <mergeCell ref="A3:A5"/>
    <mergeCell ref="B3:B5"/>
    <mergeCell ref="C3:C5"/>
    <mergeCell ref="D3:D5"/>
    <mergeCell ref="E3:G3"/>
    <mergeCell ref="H3:H5"/>
    <mergeCell ref="I3:I5"/>
    <mergeCell ref="J3:J5"/>
    <mergeCell ref="L3:L5"/>
    <mergeCell ref="M3:M5"/>
    <mergeCell ref="N3:N5"/>
    <mergeCell ref="O3:O5"/>
    <mergeCell ref="P3:P5"/>
    <mergeCell ref="AD3:AD5"/>
  </mergeCells>
  <dataValidations count="7">
    <dataValidation type="list" allowBlank="1" showInputMessage="1" showErrorMessage="1" sqref="AD6:AD44">
      <formula1>สาเหตุย่อย</formula1>
    </dataValidation>
    <dataValidation type="list" allowBlank="1" showInputMessage="1" showErrorMessage="1" sqref="AC6:AC44">
      <formula1>รถต้นเหตุ</formula1>
    </dataValidation>
    <dataValidation type="list" allowBlank="1" showInputMessage="1" showErrorMessage="1" sqref="K6:K44">
      <formula1>List_หมวด</formula1>
    </dataValidation>
    <dataValidation type="list" allowBlank="1" showInputMessage="1" showErrorMessage="1" sqref="O6:O44">
      <formula1>สถานะภาษีรถ</formula1>
    </dataValidation>
    <dataValidation type="list" allowBlank="1" showInputMessage="1" showErrorMessage="1" sqref="AB6:AB44">
      <formula1>รถคู่กรณี</formula1>
    </dataValidation>
    <dataValidation type="list" allowBlank="1" showInputMessage="1" showErrorMessage="1" sqref="J6:J44">
      <formula1>รายละเอียดมาตรฐานรถ</formula1>
    </dataValidation>
    <dataValidation type="list" allowBlank="1" showInputMessage="1" showErrorMessage="1" sqref="I6:I44">
      <formula1>มาตรฐานรถ</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workbookViewId="0">
      <selection activeCell="F10" sqref="F10"/>
    </sheetView>
  </sheetViews>
  <sheetFormatPr defaultRowHeight="14.25" x14ac:dyDescent="0.2"/>
  <sheetData>
    <row r="1" spans="1:35" ht="27.75" x14ac:dyDescent="0.65">
      <c r="A1" s="698" t="s">
        <v>3871</v>
      </c>
    </row>
    <row r="2" spans="1:35" ht="27.75" x14ac:dyDescent="0.65">
      <c r="A2" s="699" t="s">
        <v>3872</v>
      </c>
    </row>
    <row r="3" spans="1:35" ht="43.5" x14ac:dyDescent="0.2">
      <c r="A3" s="384" t="s">
        <v>163</v>
      </c>
      <c r="B3" s="385" t="s">
        <v>1364</v>
      </c>
      <c r="C3" s="386" t="s">
        <v>1365</v>
      </c>
      <c r="D3" s="387" t="s">
        <v>189</v>
      </c>
      <c r="E3" s="388" t="s">
        <v>1371</v>
      </c>
      <c r="F3" s="388" t="s">
        <v>187</v>
      </c>
      <c r="G3" s="384" t="s">
        <v>188</v>
      </c>
      <c r="H3" s="384" t="s">
        <v>190</v>
      </c>
      <c r="I3" s="389" t="s">
        <v>194</v>
      </c>
      <c r="J3" s="389" t="s">
        <v>2490</v>
      </c>
      <c r="K3" s="384" t="s">
        <v>3850</v>
      </c>
      <c r="L3" s="390" t="s">
        <v>191</v>
      </c>
      <c r="M3" s="389" t="s">
        <v>192</v>
      </c>
      <c r="N3" s="389" t="s">
        <v>193</v>
      </c>
      <c r="O3" s="391" t="s">
        <v>2492</v>
      </c>
      <c r="P3" s="391" t="s">
        <v>2493</v>
      </c>
      <c r="Q3" s="388" t="s">
        <v>2494</v>
      </c>
      <c r="R3" s="388" t="s">
        <v>2495</v>
      </c>
      <c r="S3" s="388" t="s">
        <v>1374</v>
      </c>
      <c r="T3" s="388" t="s">
        <v>2496</v>
      </c>
      <c r="U3" s="392" t="s">
        <v>2497</v>
      </c>
      <c r="V3" s="392" t="s">
        <v>2498</v>
      </c>
      <c r="W3" s="392" t="s">
        <v>2499</v>
      </c>
      <c r="X3" s="392" t="s">
        <v>2500</v>
      </c>
      <c r="Y3" s="392" t="s">
        <v>2501</v>
      </c>
      <c r="Z3" s="392" t="s">
        <v>2502</v>
      </c>
      <c r="AA3" s="393" t="s">
        <v>2503</v>
      </c>
      <c r="AB3" s="393" t="s">
        <v>2504</v>
      </c>
      <c r="AC3" s="394" t="s">
        <v>122</v>
      </c>
      <c r="AD3" s="390" t="s">
        <v>124</v>
      </c>
      <c r="AE3" s="390" t="s">
        <v>214</v>
      </c>
      <c r="AF3" s="390" t="s">
        <v>2505</v>
      </c>
      <c r="AG3" s="389" t="s">
        <v>175</v>
      </c>
      <c r="AH3" s="685" t="s">
        <v>3851</v>
      </c>
      <c r="AI3" s="379" t="s">
        <v>3852</v>
      </c>
    </row>
    <row r="4" spans="1:35" ht="56.25" customHeight="1" x14ac:dyDescent="0.2">
      <c r="A4" s="230">
        <v>1</v>
      </c>
      <c r="B4" s="594">
        <v>241307</v>
      </c>
      <c r="C4" s="594" t="s">
        <v>3853</v>
      </c>
      <c r="D4" s="593" t="s">
        <v>447</v>
      </c>
      <c r="E4" s="112" t="s">
        <v>3854</v>
      </c>
      <c r="F4" s="456" t="s">
        <v>446</v>
      </c>
      <c r="G4" s="479" t="s">
        <v>446</v>
      </c>
      <c r="H4" s="686" t="s">
        <v>3855</v>
      </c>
      <c r="I4" s="371" t="s">
        <v>3422</v>
      </c>
      <c r="J4" s="232" t="s">
        <v>339</v>
      </c>
      <c r="K4" s="687">
        <v>40</v>
      </c>
      <c r="L4" s="232" t="s">
        <v>470</v>
      </c>
      <c r="M4" s="688"/>
      <c r="N4" s="688"/>
      <c r="O4" s="411" t="s">
        <v>3856</v>
      </c>
      <c r="P4" s="689" t="s">
        <v>304</v>
      </c>
      <c r="Q4" s="411" t="s">
        <v>3857</v>
      </c>
      <c r="R4" s="411" t="s">
        <v>3858</v>
      </c>
      <c r="S4" s="411" t="s">
        <v>3859</v>
      </c>
      <c r="T4" s="690">
        <v>58002072</v>
      </c>
      <c r="U4" s="691">
        <v>1</v>
      </c>
      <c r="V4" s="691">
        <v>11</v>
      </c>
      <c r="W4" s="691" t="s">
        <v>153</v>
      </c>
      <c r="X4" s="691" t="s">
        <v>153</v>
      </c>
      <c r="Y4" s="691" t="s">
        <v>153</v>
      </c>
      <c r="Z4" s="691" t="s">
        <v>153</v>
      </c>
      <c r="AA4" s="636">
        <f t="shared" ref="AA4:AB6" si="0">SUM(U4,W4,Y4)</f>
        <v>1</v>
      </c>
      <c r="AB4" s="636">
        <f t="shared" si="0"/>
        <v>11</v>
      </c>
      <c r="AC4" s="415" t="s">
        <v>118</v>
      </c>
      <c r="AD4" s="232" t="s">
        <v>115</v>
      </c>
      <c r="AE4" s="395" t="s">
        <v>2571</v>
      </c>
      <c r="AF4" s="232" t="s">
        <v>3669</v>
      </c>
      <c r="AG4" s="637" t="s">
        <v>3860</v>
      </c>
      <c r="AH4" s="692">
        <v>12.782742000000001</v>
      </c>
      <c r="AI4" s="692">
        <v>99.938171999999994</v>
      </c>
    </row>
    <row r="5" spans="1:35" ht="56.25" customHeight="1" x14ac:dyDescent="0.2">
      <c r="A5" s="333">
        <v>2</v>
      </c>
      <c r="B5" s="594">
        <v>241306</v>
      </c>
      <c r="C5" s="594" t="s">
        <v>3487</v>
      </c>
      <c r="D5" s="593" t="s">
        <v>1468</v>
      </c>
      <c r="E5" s="232" t="s">
        <v>3488</v>
      </c>
      <c r="F5" s="232"/>
      <c r="G5" s="593" t="s">
        <v>228</v>
      </c>
      <c r="H5" s="693" t="s">
        <v>3489</v>
      </c>
      <c r="I5" s="371" t="s">
        <v>2510</v>
      </c>
      <c r="J5" s="232" t="s">
        <v>104</v>
      </c>
      <c r="K5" s="593">
        <v>30</v>
      </c>
      <c r="L5" s="232" t="s">
        <v>96</v>
      </c>
      <c r="M5" s="410"/>
      <c r="N5" s="410"/>
      <c r="O5" s="548" t="s">
        <v>3490</v>
      </c>
      <c r="P5" s="411" t="s">
        <v>242</v>
      </c>
      <c r="Q5" s="232" t="s">
        <v>3491</v>
      </c>
      <c r="R5" s="371" t="s">
        <v>3492</v>
      </c>
      <c r="S5" s="232" t="s">
        <v>3493</v>
      </c>
      <c r="T5" s="232" t="s">
        <v>3494</v>
      </c>
      <c r="U5" s="427" t="s">
        <v>153</v>
      </c>
      <c r="V5" s="427">
        <v>4</v>
      </c>
      <c r="W5" s="427" t="s">
        <v>153</v>
      </c>
      <c r="X5" s="427" t="s">
        <v>153</v>
      </c>
      <c r="Y5" s="427" t="s">
        <v>153</v>
      </c>
      <c r="Z5" s="427" t="s">
        <v>153</v>
      </c>
      <c r="AA5" s="636">
        <f>SUM(U5,W5,Y5)</f>
        <v>0</v>
      </c>
      <c r="AB5" s="636">
        <f>SUM(V5,X5,Z5)</f>
        <v>4</v>
      </c>
      <c r="AC5" s="415" t="s">
        <v>150</v>
      </c>
      <c r="AD5" s="232" t="s">
        <v>122</v>
      </c>
      <c r="AE5" s="395" t="s">
        <v>2517</v>
      </c>
      <c r="AF5" s="232" t="s">
        <v>3495</v>
      </c>
      <c r="AG5" s="637" t="s">
        <v>3496</v>
      </c>
      <c r="AH5" s="694"/>
    </row>
    <row r="6" spans="1:35" ht="56.25" customHeight="1" x14ac:dyDescent="0.2">
      <c r="A6" s="374">
        <v>3</v>
      </c>
      <c r="B6" s="594">
        <v>241309</v>
      </c>
      <c r="C6" s="419" t="s">
        <v>3551</v>
      </c>
      <c r="D6" s="232" t="s">
        <v>555</v>
      </c>
      <c r="E6" s="232" t="s">
        <v>3552</v>
      </c>
      <c r="F6" s="232" t="s">
        <v>3553</v>
      </c>
      <c r="G6" s="593" t="s">
        <v>2576</v>
      </c>
      <c r="H6" s="420" t="s">
        <v>3554</v>
      </c>
      <c r="I6" s="232" t="s">
        <v>2510</v>
      </c>
      <c r="J6" s="232" t="s">
        <v>104</v>
      </c>
      <c r="K6" s="593">
        <v>30</v>
      </c>
      <c r="L6" s="232" t="s">
        <v>96</v>
      </c>
      <c r="M6" s="538"/>
      <c r="N6" s="538"/>
      <c r="O6" s="398" t="s">
        <v>3555</v>
      </c>
      <c r="P6" s="398" t="s">
        <v>242</v>
      </c>
      <c r="Q6" s="416" t="s">
        <v>3556</v>
      </c>
      <c r="R6" s="370" t="s">
        <v>3557</v>
      </c>
      <c r="S6" s="232" t="s">
        <v>3556</v>
      </c>
      <c r="T6" s="418" t="s">
        <v>3558</v>
      </c>
      <c r="U6" s="414" t="s">
        <v>153</v>
      </c>
      <c r="V6" s="414" t="s">
        <v>153</v>
      </c>
      <c r="W6" s="414" t="s">
        <v>153</v>
      </c>
      <c r="X6" s="414" t="s">
        <v>153</v>
      </c>
      <c r="Y6" s="414" t="s">
        <v>153</v>
      </c>
      <c r="Z6" s="414">
        <v>6</v>
      </c>
      <c r="AA6" s="648">
        <f t="shared" si="0"/>
        <v>0</v>
      </c>
      <c r="AB6" s="648">
        <f t="shared" si="0"/>
        <v>6</v>
      </c>
      <c r="AC6" s="415" t="s">
        <v>267</v>
      </c>
      <c r="AD6" s="232" t="s">
        <v>122</v>
      </c>
      <c r="AE6" s="395" t="s">
        <v>2517</v>
      </c>
      <c r="AF6" s="232" t="s">
        <v>141</v>
      </c>
      <c r="AG6" s="421" t="s">
        <v>3559</v>
      </c>
      <c r="AH6" s="695"/>
      <c r="AI6" s="374"/>
    </row>
    <row r="7" spans="1:35" ht="56.25" customHeight="1" x14ac:dyDescent="0.2">
      <c r="A7" s="332">
        <v>4</v>
      </c>
      <c r="B7" s="594">
        <v>241327</v>
      </c>
      <c r="C7" s="419" t="s">
        <v>3861</v>
      </c>
      <c r="D7" s="593" t="s">
        <v>3862</v>
      </c>
      <c r="E7" s="232" t="s">
        <v>3863</v>
      </c>
      <c r="F7" s="232" t="s">
        <v>3864</v>
      </c>
      <c r="G7" s="593" t="s">
        <v>228</v>
      </c>
      <c r="H7" s="593" t="s">
        <v>3865</v>
      </c>
      <c r="I7" s="371" t="s">
        <v>93</v>
      </c>
      <c r="J7" s="232" t="s">
        <v>323</v>
      </c>
      <c r="K7" s="410"/>
      <c r="L7" s="232" t="s">
        <v>470</v>
      </c>
      <c r="M7" s="396"/>
      <c r="N7" s="624"/>
      <c r="O7" s="232" t="s">
        <v>3866</v>
      </c>
      <c r="P7" s="411" t="s">
        <v>242</v>
      </c>
      <c r="Q7" s="331" t="s">
        <v>3867</v>
      </c>
      <c r="R7" s="696"/>
      <c r="S7" s="623" t="s">
        <v>3868</v>
      </c>
      <c r="T7" s="331" t="s">
        <v>3869</v>
      </c>
      <c r="U7" s="332"/>
      <c r="V7" s="332"/>
      <c r="W7" s="332"/>
      <c r="X7" s="332">
        <v>3</v>
      </c>
      <c r="Y7" s="332"/>
      <c r="Z7" s="370"/>
      <c r="AA7" s="648">
        <f>SUM(U7,W7,Y7)</f>
        <v>0</v>
      </c>
      <c r="AB7" s="648">
        <f>SUM(V7,X7,Z7)</f>
        <v>3</v>
      </c>
      <c r="AC7" s="415" t="s">
        <v>368</v>
      </c>
      <c r="AD7" s="232" t="s">
        <v>122</v>
      </c>
      <c r="AE7" s="395" t="s">
        <v>2517</v>
      </c>
      <c r="AF7" s="232" t="s">
        <v>136</v>
      </c>
      <c r="AG7" s="697" t="s">
        <v>3870</v>
      </c>
      <c r="AH7" s="374"/>
      <c r="AI7" s="374"/>
    </row>
    <row r="8" spans="1:35" ht="56.25" customHeight="1" x14ac:dyDescent="0.2">
      <c r="B8" s="327"/>
      <c r="C8" s="328"/>
      <c r="J8" s="329"/>
      <c r="K8" s="329"/>
      <c r="L8" s="329"/>
      <c r="O8" s="330"/>
      <c r="P8" s="330"/>
      <c r="Q8" s="330"/>
      <c r="R8" s="330"/>
      <c r="S8" s="330"/>
      <c r="T8" s="330"/>
    </row>
    <row r="9" spans="1:35" ht="56.25" customHeight="1" x14ac:dyDescent="0.2">
      <c r="B9" s="327"/>
      <c r="C9" s="328"/>
      <c r="J9" s="329"/>
      <c r="K9" s="329"/>
      <c r="L9" s="329"/>
      <c r="O9" s="330"/>
      <c r="P9" s="330"/>
      <c r="Q9" s="330"/>
      <c r="R9" s="330"/>
      <c r="S9" s="330"/>
      <c r="T9" s="330"/>
    </row>
    <row r="10" spans="1:35" ht="56.25" customHeight="1" x14ac:dyDescent="0.2">
      <c r="B10" s="327"/>
      <c r="C10" s="328"/>
      <c r="J10" s="329"/>
      <c r="K10" s="329"/>
      <c r="L10" s="329"/>
      <c r="O10" s="330"/>
      <c r="P10" s="330"/>
      <c r="Q10" s="330"/>
      <c r="R10" s="330"/>
      <c r="S10" s="330"/>
      <c r="T10" s="330"/>
    </row>
    <row r="11" spans="1:35" ht="56.25" customHeight="1" x14ac:dyDescent="0.2">
      <c r="B11" s="327"/>
      <c r="C11" s="328"/>
      <c r="J11" s="329"/>
      <c r="K11" s="329"/>
      <c r="L11" s="329"/>
      <c r="O11" s="330"/>
      <c r="P11" s="330"/>
      <c r="Q11" s="330"/>
      <c r="R11" s="330"/>
      <c r="S11" s="330"/>
      <c r="T11" s="330"/>
    </row>
    <row r="12" spans="1:35" ht="56.25" customHeight="1" x14ac:dyDescent="0.2">
      <c r="B12" s="327"/>
      <c r="C12" s="328"/>
      <c r="J12" s="329"/>
      <c r="K12" s="329"/>
      <c r="L12" s="329"/>
      <c r="O12" s="330"/>
      <c r="P12" s="330"/>
      <c r="Q12" s="330"/>
      <c r="R12" s="330"/>
      <c r="S12" s="330"/>
      <c r="T12" s="330"/>
    </row>
    <row r="13" spans="1:35" x14ac:dyDescent="0.2">
      <c r="B13" s="327"/>
      <c r="C13" s="328"/>
      <c r="J13" s="329"/>
      <c r="K13" s="329"/>
      <c r="L13" s="329"/>
      <c r="O13" s="330"/>
      <c r="P13" s="330"/>
      <c r="Q13" s="330"/>
      <c r="R13" s="330"/>
      <c r="S13" s="330"/>
      <c r="T13" s="330"/>
    </row>
  </sheetData>
  <dataValidations count="8">
    <dataValidation type="list" allowBlank="1" showInputMessage="1" showErrorMessage="1" sqref="I4:I7">
      <formula1>มาตรฐานรถ</formula1>
    </dataValidation>
    <dataValidation type="list" allowBlank="1" showInputMessage="1" showErrorMessage="1" sqref="J4:J7">
      <formula1>รายละเอียดมาตรฐานรถ</formula1>
    </dataValidation>
    <dataValidation type="list" allowBlank="1" showInputMessage="1" showErrorMessage="1" sqref="AF4:AF7">
      <formula1>สาเหตุย่อย</formula1>
    </dataValidation>
    <dataValidation type="list" allowBlank="1" showInputMessage="1" showErrorMessage="1" sqref="AE4:AE7">
      <formula1>สาเหตุอื่น</formula1>
    </dataValidation>
    <dataValidation type="list" allowBlank="1" showInputMessage="1" showErrorMessage="1" sqref="AD4:AD7">
      <formula1>รถต้นเหตุ</formula1>
    </dataValidation>
    <dataValidation type="list" allowBlank="1" showInputMessage="1" showErrorMessage="1" sqref="AC4:AC7">
      <formula1>รถคู่กรณี</formula1>
    </dataValidation>
    <dataValidation type="list" allowBlank="1" showInputMessage="1" showErrorMessage="1" sqref="N7 P4:P7">
      <formula1>สถานะภาษีรถ</formula1>
    </dataValidation>
    <dataValidation type="list" allowBlank="1" showInputMessage="1" showErrorMessage="1" sqref="K7 L4:L7">
      <formula1>List_หมวด</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workbookViewId="0">
      <selection activeCell="V8" sqref="V8"/>
    </sheetView>
  </sheetViews>
  <sheetFormatPr defaultRowHeight="14.25" x14ac:dyDescent="0.2"/>
  <cols>
    <col min="20" max="27" width="6" customWidth="1"/>
    <col min="31" max="31" width="40.625" customWidth="1"/>
  </cols>
  <sheetData>
    <row r="1" spans="1:31" ht="27.75" x14ac:dyDescent="0.65">
      <c r="A1" s="1208" t="s">
        <v>1362</v>
      </c>
      <c r="B1" s="1208"/>
      <c r="C1" s="1208"/>
      <c r="D1" s="1208"/>
      <c r="E1" s="1208"/>
      <c r="F1" s="1208"/>
      <c r="G1" s="1208"/>
      <c r="H1" s="1208"/>
      <c r="I1" s="1208"/>
      <c r="J1" s="1208"/>
      <c r="K1" s="1208"/>
      <c r="L1" s="1208"/>
      <c r="M1" s="1208"/>
      <c r="N1" s="1208"/>
      <c r="O1" s="1208"/>
      <c r="P1" s="1208"/>
      <c r="Q1" s="1208"/>
      <c r="R1" s="1208"/>
      <c r="S1" s="1208"/>
      <c r="T1" s="1208"/>
      <c r="U1" s="1208"/>
      <c r="V1" s="1208"/>
      <c r="W1" s="1208"/>
      <c r="X1" s="1208"/>
      <c r="Y1" s="1208"/>
      <c r="Z1" s="1208"/>
      <c r="AA1" s="1208"/>
      <c r="AB1" s="1208"/>
      <c r="AC1" s="1208"/>
      <c r="AD1" s="1208"/>
      <c r="AE1" s="1208"/>
    </row>
    <row r="2" spans="1:31" ht="27.75" x14ac:dyDescent="0.65">
      <c r="A2" s="1208" t="s">
        <v>3876</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row>
    <row r="3" spans="1:31" ht="28.5" thickBot="1" x14ac:dyDescent="0.7">
      <c r="A3" s="701"/>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0"/>
      <c r="AC3" s="700"/>
      <c r="AD3" s="700"/>
    </row>
    <row r="4" spans="1:31" ht="24" thickBot="1" x14ac:dyDescent="0.6">
      <c r="A4" s="1220" t="s">
        <v>163</v>
      </c>
      <c r="B4" s="1222" t="s">
        <v>1364</v>
      </c>
      <c r="C4" s="1224" t="s">
        <v>1365</v>
      </c>
      <c r="D4" s="1224" t="s">
        <v>189</v>
      </c>
      <c r="E4" s="1226" t="s">
        <v>165</v>
      </c>
      <c r="F4" s="1226"/>
      <c r="G4" s="1226"/>
      <c r="H4" s="1220" t="s">
        <v>190</v>
      </c>
      <c r="I4" s="1220" t="s">
        <v>194</v>
      </c>
      <c r="J4" s="1220" t="s">
        <v>2490</v>
      </c>
      <c r="K4" s="1220" t="s">
        <v>191</v>
      </c>
      <c r="L4" s="1220" t="s">
        <v>192</v>
      </c>
      <c r="M4" s="1220" t="s">
        <v>193</v>
      </c>
      <c r="N4" s="1227" t="s">
        <v>2492</v>
      </c>
      <c r="O4" s="1227" t="s">
        <v>2493</v>
      </c>
      <c r="P4" s="1229" t="s">
        <v>2494</v>
      </c>
      <c r="Q4" s="1229" t="s">
        <v>2495</v>
      </c>
      <c r="R4" s="1229" t="s">
        <v>1374</v>
      </c>
      <c r="S4" s="1229" t="s">
        <v>2496</v>
      </c>
      <c r="T4" s="1226" t="s">
        <v>1369</v>
      </c>
      <c r="U4" s="1226"/>
      <c r="V4" s="1226"/>
      <c r="W4" s="1226"/>
      <c r="X4" s="1226"/>
      <c r="Y4" s="1226"/>
      <c r="Z4" s="1226"/>
      <c r="AA4" s="1226"/>
      <c r="AB4" s="1234" t="s">
        <v>122</v>
      </c>
      <c r="AC4" s="1234" t="s">
        <v>124</v>
      </c>
      <c r="AD4" s="1220" t="s">
        <v>214</v>
      </c>
      <c r="AE4" s="1220" t="s">
        <v>175</v>
      </c>
    </row>
    <row r="5" spans="1:31" ht="24" thickBot="1" x14ac:dyDescent="0.25">
      <c r="A5" s="1220"/>
      <c r="B5" s="1222"/>
      <c r="C5" s="1224"/>
      <c r="D5" s="1224"/>
      <c r="E5" s="1220" t="s">
        <v>1371</v>
      </c>
      <c r="F5" s="1229" t="s">
        <v>187</v>
      </c>
      <c r="G5" s="1220" t="s">
        <v>188</v>
      </c>
      <c r="H5" s="1220"/>
      <c r="I5" s="1220"/>
      <c r="J5" s="1220"/>
      <c r="K5" s="1220"/>
      <c r="L5" s="1220"/>
      <c r="M5" s="1220"/>
      <c r="N5" s="1227"/>
      <c r="O5" s="1227"/>
      <c r="P5" s="1229"/>
      <c r="Q5" s="1229"/>
      <c r="R5" s="1229"/>
      <c r="S5" s="1229"/>
      <c r="T5" s="1231" t="s">
        <v>1372</v>
      </c>
      <c r="U5" s="1231"/>
      <c r="V5" s="1232" t="s">
        <v>106</v>
      </c>
      <c r="W5" s="1232"/>
      <c r="X5" s="1232" t="s">
        <v>212</v>
      </c>
      <c r="Y5" s="1232"/>
      <c r="Z5" s="1233" t="s">
        <v>213</v>
      </c>
      <c r="AA5" s="1233"/>
      <c r="AB5" s="1234"/>
      <c r="AC5" s="1234"/>
      <c r="AD5" s="1220"/>
      <c r="AE5" s="1220"/>
    </row>
    <row r="6" spans="1:31" ht="21" x14ac:dyDescent="0.2">
      <c r="A6" s="1221"/>
      <c r="B6" s="1223"/>
      <c r="C6" s="1225"/>
      <c r="D6" s="1225"/>
      <c r="E6" s="1221"/>
      <c r="F6" s="1230"/>
      <c r="G6" s="1221"/>
      <c r="H6" s="1221"/>
      <c r="I6" s="1221"/>
      <c r="J6" s="1221"/>
      <c r="K6" s="1221"/>
      <c r="L6" s="1221"/>
      <c r="M6" s="1221"/>
      <c r="N6" s="1228"/>
      <c r="O6" s="1228"/>
      <c r="P6" s="1230"/>
      <c r="Q6" s="1230"/>
      <c r="R6" s="1230"/>
      <c r="S6" s="1230"/>
      <c r="T6" s="702" t="s">
        <v>218</v>
      </c>
      <c r="U6" s="702" t="s">
        <v>219</v>
      </c>
      <c r="V6" s="702" t="s">
        <v>218</v>
      </c>
      <c r="W6" s="702" t="s">
        <v>219</v>
      </c>
      <c r="X6" s="702" t="s">
        <v>218</v>
      </c>
      <c r="Y6" s="702" t="s">
        <v>219</v>
      </c>
      <c r="Z6" s="702" t="s">
        <v>218</v>
      </c>
      <c r="AA6" s="702" t="s">
        <v>219</v>
      </c>
      <c r="AB6" s="1235"/>
      <c r="AC6" s="1235"/>
      <c r="AD6" s="1221"/>
      <c r="AE6" s="1221"/>
    </row>
    <row r="7" spans="1:31" ht="171" customHeight="1" x14ac:dyDescent="0.2">
      <c r="A7" s="703">
        <v>1</v>
      </c>
      <c r="B7" s="704">
        <v>241336</v>
      </c>
      <c r="C7" s="703" t="s">
        <v>3877</v>
      </c>
      <c r="D7" s="703" t="s">
        <v>3878</v>
      </c>
      <c r="E7" s="703">
        <v>217</v>
      </c>
      <c r="F7" s="703" t="s">
        <v>3879</v>
      </c>
      <c r="G7" s="703" t="s">
        <v>3880</v>
      </c>
      <c r="H7" s="703" t="s">
        <v>3881</v>
      </c>
      <c r="I7" s="703" t="s">
        <v>2530</v>
      </c>
      <c r="J7" s="703" t="s">
        <v>323</v>
      </c>
      <c r="K7" s="703" t="s">
        <v>102</v>
      </c>
      <c r="L7" s="703">
        <v>4618</v>
      </c>
      <c r="M7" s="703" t="s">
        <v>3882</v>
      </c>
      <c r="N7" s="703" t="s">
        <v>3883</v>
      </c>
      <c r="O7" s="703" t="s">
        <v>242</v>
      </c>
      <c r="P7" s="703" t="s">
        <v>3884</v>
      </c>
      <c r="Q7" s="703" t="s">
        <v>3885</v>
      </c>
      <c r="R7" s="703" t="s">
        <v>3886</v>
      </c>
      <c r="S7" s="703" t="s">
        <v>3887</v>
      </c>
      <c r="T7" s="703">
        <v>0</v>
      </c>
      <c r="U7" s="703">
        <v>0</v>
      </c>
      <c r="V7" s="703">
        <v>0</v>
      </c>
      <c r="W7" s="703">
        <v>12</v>
      </c>
      <c r="X7" s="703">
        <v>0</v>
      </c>
      <c r="Y7" s="703">
        <v>1</v>
      </c>
      <c r="Z7" s="705">
        <f>SUM(T7,V7,X7)</f>
        <v>0</v>
      </c>
      <c r="AA7" s="705">
        <f>SUM(U7,W7,Y7)</f>
        <v>13</v>
      </c>
      <c r="AB7" s="703" t="s">
        <v>368</v>
      </c>
      <c r="AC7" s="703" t="s">
        <v>122</v>
      </c>
      <c r="AD7" s="703" t="s">
        <v>142</v>
      </c>
      <c r="AE7" s="706" t="s">
        <v>3888</v>
      </c>
    </row>
    <row r="8" spans="1:31" ht="99.75" customHeight="1" x14ac:dyDescent="0.2">
      <c r="A8" s="703">
        <v>2</v>
      </c>
      <c r="B8" s="704">
        <v>241336</v>
      </c>
      <c r="C8" s="703" t="s">
        <v>3889</v>
      </c>
      <c r="D8" s="703" t="s">
        <v>3890</v>
      </c>
      <c r="E8" s="703" t="s">
        <v>3891</v>
      </c>
      <c r="F8" s="703" t="s">
        <v>3892</v>
      </c>
      <c r="G8" s="703" t="s">
        <v>3893</v>
      </c>
      <c r="H8" s="703" t="s">
        <v>3894</v>
      </c>
      <c r="I8" s="703" t="s">
        <v>2530</v>
      </c>
      <c r="J8" s="703" t="s">
        <v>323</v>
      </c>
      <c r="K8" s="703" t="s">
        <v>96</v>
      </c>
      <c r="L8" s="707"/>
      <c r="M8" s="707"/>
      <c r="N8" s="703" t="s">
        <v>3895</v>
      </c>
      <c r="O8" s="703" t="s">
        <v>242</v>
      </c>
      <c r="P8" s="703" t="s">
        <v>3896</v>
      </c>
      <c r="Q8" s="703" t="s">
        <v>3897</v>
      </c>
      <c r="R8" s="703" t="s">
        <v>3898</v>
      </c>
      <c r="S8" s="703" t="s">
        <v>3899</v>
      </c>
      <c r="T8" s="703">
        <v>0</v>
      </c>
      <c r="U8" s="703">
        <v>0</v>
      </c>
      <c r="V8" s="703">
        <v>0</v>
      </c>
      <c r="W8" s="703">
        <v>9</v>
      </c>
      <c r="X8" s="703">
        <v>0</v>
      </c>
      <c r="Y8" s="703">
        <v>0</v>
      </c>
      <c r="Z8" s="705">
        <f t="shared" ref="Z8:AA25" si="0">SUM(T8,V8,X8)</f>
        <v>0</v>
      </c>
      <c r="AA8" s="705">
        <f t="shared" si="0"/>
        <v>9</v>
      </c>
      <c r="AB8" s="703" t="s">
        <v>118</v>
      </c>
      <c r="AC8" s="703" t="s">
        <v>115</v>
      </c>
      <c r="AD8" s="703" t="s">
        <v>3669</v>
      </c>
      <c r="AE8" s="706" t="s">
        <v>3900</v>
      </c>
    </row>
    <row r="9" spans="1:31" ht="99.75" customHeight="1" x14ac:dyDescent="0.2">
      <c r="A9" s="703">
        <v>3</v>
      </c>
      <c r="B9" s="704">
        <v>241336</v>
      </c>
      <c r="C9" s="703" t="s">
        <v>3901</v>
      </c>
      <c r="D9" s="703" t="s">
        <v>3902</v>
      </c>
      <c r="E9" s="703" t="s">
        <v>3903</v>
      </c>
      <c r="F9" s="703" t="s">
        <v>3904</v>
      </c>
      <c r="G9" s="703" t="s">
        <v>3905</v>
      </c>
      <c r="H9" s="703" t="s">
        <v>3906</v>
      </c>
      <c r="I9" s="703" t="s">
        <v>2530</v>
      </c>
      <c r="J9" s="703" t="s">
        <v>323</v>
      </c>
      <c r="K9" s="703" t="s">
        <v>100</v>
      </c>
      <c r="L9" s="703">
        <v>69</v>
      </c>
      <c r="M9" s="703" t="s">
        <v>3907</v>
      </c>
      <c r="N9" s="703" t="s">
        <v>3908</v>
      </c>
      <c r="O9" s="703" t="s">
        <v>242</v>
      </c>
      <c r="P9" s="703" t="s">
        <v>3909</v>
      </c>
      <c r="Q9" s="703" t="s">
        <v>3910</v>
      </c>
      <c r="R9" s="703" t="s">
        <v>3911</v>
      </c>
      <c r="S9" s="703" t="s">
        <v>3912</v>
      </c>
      <c r="T9" s="703">
        <v>0</v>
      </c>
      <c r="U9" s="703">
        <v>0</v>
      </c>
      <c r="V9" s="703">
        <v>0</v>
      </c>
      <c r="W9" s="703">
        <v>0</v>
      </c>
      <c r="X9" s="703">
        <v>2</v>
      </c>
      <c r="Y9" s="703">
        <v>0</v>
      </c>
      <c r="Z9" s="705">
        <f t="shared" si="0"/>
        <v>2</v>
      </c>
      <c r="AA9" s="705">
        <f t="shared" si="0"/>
        <v>0</v>
      </c>
      <c r="AB9" s="703" t="s">
        <v>116</v>
      </c>
      <c r="AC9" s="703" t="s">
        <v>115</v>
      </c>
      <c r="AD9" s="703" t="s">
        <v>140</v>
      </c>
      <c r="AE9" s="706" t="s">
        <v>3913</v>
      </c>
    </row>
    <row r="10" spans="1:31" ht="99.75" customHeight="1" x14ac:dyDescent="0.2">
      <c r="A10" s="703">
        <v>4</v>
      </c>
      <c r="B10" s="704">
        <v>241337</v>
      </c>
      <c r="C10" s="703" t="s">
        <v>3914</v>
      </c>
      <c r="D10" s="703" t="s">
        <v>3915</v>
      </c>
      <c r="E10" s="703" t="s">
        <v>3916</v>
      </c>
      <c r="F10" s="703" t="s">
        <v>3917</v>
      </c>
      <c r="G10" s="703" t="s">
        <v>3918</v>
      </c>
      <c r="H10" s="703" t="s">
        <v>3919</v>
      </c>
      <c r="I10" s="703" t="s">
        <v>471</v>
      </c>
      <c r="J10" s="703" t="s">
        <v>339</v>
      </c>
      <c r="K10" s="703" t="s">
        <v>102</v>
      </c>
      <c r="L10" s="703" t="s">
        <v>3920</v>
      </c>
      <c r="M10" s="703" t="s">
        <v>3921</v>
      </c>
      <c r="N10" s="703" t="s">
        <v>3922</v>
      </c>
      <c r="O10" s="703" t="s">
        <v>242</v>
      </c>
      <c r="P10" s="703" t="s">
        <v>3923</v>
      </c>
      <c r="Q10" s="703" t="s">
        <v>3924</v>
      </c>
      <c r="R10" s="703" t="s">
        <v>3925</v>
      </c>
      <c r="S10" s="703" t="s">
        <v>3926</v>
      </c>
      <c r="T10" s="703">
        <v>0</v>
      </c>
      <c r="U10" s="703">
        <v>6</v>
      </c>
      <c r="V10" s="703">
        <v>0</v>
      </c>
      <c r="W10" s="703">
        <v>0</v>
      </c>
      <c r="X10" s="703">
        <v>0</v>
      </c>
      <c r="Y10" s="703">
        <v>0</v>
      </c>
      <c r="Z10" s="705">
        <f t="shared" si="0"/>
        <v>0</v>
      </c>
      <c r="AA10" s="705">
        <f t="shared" si="0"/>
        <v>6</v>
      </c>
      <c r="AB10" s="703" t="s">
        <v>457</v>
      </c>
      <c r="AC10" s="703" t="s">
        <v>122</v>
      </c>
      <c r="AD10" s="703" t="s">
        <v>143</v>
      </c>
      <c r="AE10" s="706" t="s">
        <v>3927</v>
      </c>
    </row>
    <row r="11" spans="1:31" ht="99.75" customHeight="1" x14ac:dyDescent="0.2">
      <c r="A11" s="703">
        <v>5</v>
      </c>
      <c r="B11" s="704">
        <v>241337</v>
      </c>
      <c r="C11" s="703" t="s">
        <v>3928</v>
      </c>
      <c r="D11" s="703" t="s">
        <v>3929</v>
      </c>
      <c r="E11" s="703" t="s">
        <v>3930</v>
      </c>
      <c r="F11" s="703" t="s">
        <v>3931</v>
      </c>
      <c r="G11" s="703" t="s">
        <v>3932</v>
      </c>
      <c r="H11" s="703" t="s">
        <v>3933</v>
      </c>
      <c r="I11" s="703" t="s">
        <v>2768</v>
      </c>
      <c r="J11" s="703" t="s">
        <v>323</v>
      </c>
      <c r="K11" s="703" t="s">
        <v>100</v>
      </c>
      <c r="L11" s="703" t="s">
        <v>3934</v>
      </c>
      <c r="M11" s="703" t="s">
        <v>3935</v>
      </c>
      <c r="N11" s="703" t="s">
        <v>3936</v>
      </c>
      <c r="O11" s="703" t="s">
        <v>242</v>
      </c>
      <c r="P11" s="703" t="s">
        <v>3937</v>
      </c>
      <c r="Q11" s="703" t="s">
        <v>3938</v>
      </c>
      <c r="R11" s="703" t="s">
        <v>3939</v>
      </c>
      <c r="S11" s="703" t="s">
        <v>3940</v>
      </c>
      <c r="T11" s="703">
        <v>0</v>
      </c>
      <c r="U11" s="703">
        <v>0</v>
      </c>
      <c r="V11" s="703">
        <v>0</v>
      </c>
      <c r="W11" s="703">
        <v>1</v>
      </c>
      <c r="X11" s="703">
        <v>1</v>
      </c>
      <c r="Y11" s="703">
        <v>0</v>
      </c>
      <c r="Z11" s="705">
        <f t="shared" si="0"/>
        <v>1</v>
      </c>
      <c r="AA11" s="705">
        <f t="shared" si="0"/>
        <v>1</v>
      </c>
      <c r="AB11" s="703" t="s">
        <v>116</v>
      </c>
      <c r="AC11" s="703" t="s">
        <v>115</v>
      </c>
      <c r="AD11" s="703" t="s">
        <v>143</v>
      </c>
      <c r="AE11" s="706" t="s">
        <v>3941</v>
      </c>
    </row>
    <row r="12" spans="1:31" ht="99.75" customHeight="1" x14ac:dyDescent="0.2">
      <c r="A12" s="703">
        <v>6</v>
      </c>
      <c r="B12" s="704">
        <v>241339</v>
      </c>
      <c r="C12" s="703" t="s">
        <v>3942</v>
      </c>
      <c r="D12" s="703" t="s">
        <v>3943</v>
      </c>
      <c r="E12" s="703" t="s">
        <v>3944</v>
      </c>
      <c r="F12" s="703" t="s">
        <v>3945</v>
      </c>
      <c r="G12" s="703" t="s">
        <v>3946</v>
      </c>
      <c r="H12" s="703" t="s">
        <v>3947</v>
      </c>
      <c r="I12" s="703" t="s">
        <v>338</v>
      </c>
      <c r="J12" s="703" t="s">
        <v>104</v>
      </c>
      <c r="K12" s="703" t="s">
        <v>100</v>
      </c>
      <c r="L12" s="703">
        <v>945</v>
      </c>
      <c r="M12" s="703" t="s">
        <v>3948</v>
      </c>
      <c r="N12" s="703" t="s">
        <v>3949</v>
      </c>
      <c r="O12" s="703" t="s">
        <v>242</v>
      </c>
      <c r="P12" s="703" t="s">
        <v>3950</v>
      </c>
      <c r="Q12" s="703" t="s">
        <v>3951</v>
      </c>
      <c r="R12" s="703" t="s">
        <v>3952</v>
      </c>
      <c r="S12" s="703" t="s">
        <v>3953</v>
      </c>
      <c r="T12" s="703">
        <v>1</v>
      </c>
      <c r="U12" s="703">
        <v>7</v>
      </c>
      <c r="V12" s="703">
        <v>0</v>
      </c>
      <c r="W12" s="703">
        <v>0</v>
      </c>
      <c r="X12" s="703">
        <v>0</v>
      </c>
      <c r="Y12" s="703">
        <v>0</v>
      </c>
      <c r="Z12" s="705">
        <f t="shared" si="0"/>
        <v>1</v>
      </c>
      <c r="AA12" s="705">
        <f t="shared" si="0"/>
        <v>7</v>
      </c>
      <c r="AB12" s="703" t="s">
        <v>150</v>
      </c>
      <c r="AC12" s="703" t="s">
        <v>122</v>
      </c>
      <c r="AD12" s="703" t="s">
        <v>3954</v>
      </c>
      <c r="AE12" s="706" t="s">
        <v>3955</v>
      </c>
    </row>
    <row r="13" spans="1:31" ht="99.75" customHeight="1" x14ac:dyDescent="0.2">
      <c r="A13" s="703">
        <v>7</v>
      </c>
      <c r="B13" s="704">
        <v>241339</v>
      </c>
      <c r="C13" s="703" t="s">
        <v>3956</v>
      </c>
      <c r="D13" s="703" t="s">
        <v>579</v>
      </c>
      <c r="E13" s="703" t="s">
        <v>3957</v>
      </c>
      <c r="F13" s="703" t="s">
        <v>3958</v>
      </c>
      <c r="G13" s="703" t="s">
        <v>3959</v>
      </c>
      <c r="H13" s="703" t="s">
        <v>3960</v>
      </c>
      <c r="I13" s="703" t="s">
        <v>2530</v>
      </c>
      <c r="J13" s="703" t="s">
        <v>323</v>
      </c>
      <c r="K13" s="703" t="s">
        <v>101</v>
      </c>
      <c r="L13" s="703">
        <v>251</v>
      </c>
      <c r="M13" s="703" t="s">
        <v>3961</v>
      </c>
      <c r="N13" s="703" t="s">
        <v>3962</v>
      </c>
      <c r="O13" s="703" t="s">
        <v>242</v>
      </c>
      <c r="P13" s="703" t="s">
        <v>3963</v>
      </c>
      <c r="Q13" s="703" t="s">
        <v>3964</v>
      </c>
      <c r="R13" s="703" t="s">
        <v>3965</v>
      </c>
      <c r="S13" s="703" t="s">
        <v>3966</v>
      </c>
      <c r="T13" s="703">
        <v>0</v>
      </c>
      <c r="U13" s="703">
        <v>0</v>
      </c>
      <c r="V13" s="703">
        <v>1</v>
      </c>
      <c r="W13" s="703">
        <v>6</v>
      </c>
      <c r="X13" s="703">
        <v>0</v>
      </c>
      <c r="Y13" s="703">
        <v>1</v>
      </c>
      <c r="Z13" s="705">
        <f t="shared" si="0"/>
        <v>1</v>
      </c>
      <c r="AA13" s="705">
        <f t="shared" si="0"/>
        <v>7</v>
      </c>
      <c r="AB13" s="703" t="s">
        <v>457</v>
      </c>
      <c r="AC13" s="703" t="s">
        <v>122</v>
      </c>
      <c r="AD13" s="703" t="s">
        <v>3669</v>
      </c>
      <c r="AE13" s="708" t="s">
        <v>3967</v>
      </c>
    </row>
    <row r="14" spans="1:31" ht="99.75" customHeight="1" x14ac:dyDescent="0.2">
      <c r="A14" s="703">
        <v>8</v>
      </c>
      <c r="B14" s="704">
        <v>241339</v>
      </c>
      <c r="C14" s="703" t="s">
        <v>3968</v>
      </c>
      <c r="D14" s="703" t="s">
        <v>928</v>
      </c>
      <c r="E14" s="703" t="s">
        <v>3969</v>
      </c>
      <c r="F14" s="703" t="s">
        <v>3970</v>
      </c>
      <c r="G14" s="703" t="s">
        <v>3971</v>
      </c>
      <c r="H14" s="703" t="s">
        <v>3972</v>
      </c>
      <c r="I14" s="703" t="s">
        <v>3806</v>
      </c>
      <c r="J14" s="703" t="s">
        <v>105</v>
      </c>
      <c r="K14" s="703" t="s">
        <v>100</v>
      </c>
      <c r="L14" s="703">
        <v>28</v>
      </c>
      <c r="M14" s="703" t="s">
        <v>1112</v>
      </c>
      <c r="N14" s="703" t="s">
        <v>3973</v>
      </c>
      <c r="O14" s="703" t="s">
        <v>242</v>
      </c>
      <c r="P14" s="703" t="s">
        <v>3808</v>
      </c>
      <c r="Q14" s="703" t="s">
        <v>3810</v>
      </c>
      <c r="R14" s="703" t="s">
        <v>3974</v>
      </c>
      <c r="S14" s="703" t="s">
        <v>3975</v>
      </c>
      <c r="T14" s="703">
        <v>0</v>
      </c>
      <c r="U14" s="703">
        <v>0</v>
      </c>
      <c r="V14" s="703">
        <v>0</v>
      </c>
      <c r="W14" s="703">
        <v>0</v>
      </c>
      <c r="X14" s="703">
        <v>0</v>
      </c>
      <c r="Y14" s="703">
        <v>0</v>
      </c>
      <c r="Z14" s="705">
        <f t="shared" si="0"/>
        <v>0</v>
      </c>
      <c r="AA14" s="705">
        <f t="shared" si="0"/>
        <v>0</v>
      </c>
      <c r="AB14" s="703" t="s">
        <v>457</v>
      </c>
      <c r="AC14" s="703" t="s">
        <v>122</v>
      </c>
      <c r="AD14" s="703" t="s">
        <v>140</v>
      </c>
      <c r="AE14" s="706" t="s">
        <v>3976</v>
      </c>
    </row>
    <row r="15" spans="1:31" ht="99.75" customHeight="1" x14ac:dyDescent="0.2">
      <c r="A15" s="703">
        <v>9</v>
      </c>
      <c r="B15" s="704">
        <v>241340</v>
      </c>
      <c r="C15" s="703" t="s">
        <v>3977</v>
      </c>
      <c r="D15" s="703" t="s">
        <v>3978</v>
      </c>
      <c r="E15" s="703" t="s">
        <v>3979</v>
      </c>
      <c r="F15" s="703" t="s">
        <v>3980</v>
      </c>
      <c r="G15" s="703" t="s">
        <v>3981</v>
      </c>
      <c r="H15" s="703" t="s">
        <v>3982</v>
      </c>
      <c r="I15" s="703" t="s">
        <v>2671</v>
      </c>
      <c r="J15" s="703" t="s">
        <v>105</v>
      </c>
      <c r="K15" s="703" t="s">
        <v>100</v>
      </c>
      <c r="L15" s="703">
        <v>910</v>
      </c>
      <c r="M15" s="703" t="s">
        <v>3983</v>
      </c>
      <c r="N15" s="703" t="s">
        <v>3984</v>
      </c>
      <c r="O15" s="703" t="s">
        <v>242</v>
      </c>
      <c r="P15" s="703" t="s">
        <v>3985</v>
      </c>
      <c r="Q15" s="703" t="s">
        <v>3986</v>
      </c>
      <c r="R15" s="703" t="s">
        <v>3987</v>
      </c>
      <c r="S15" s="703" t="s">
        <v>3988</v>
      </c>
      <c r="T15" s="703">
        <v>0</v>
      </c>
      <c r="U15" s="703">
        <v>0</v>
      </c>
      <c r="V15" s="703">
        <v>0</v>
      </c>
      <c r="W15" s="703">
        <v>0</v>
      </c>
      <c r="X15" s="703">
        <v>0</v>
      </c>
      <c r="Y15" s="703">
        <v>1</v>
      </c>
      <c r="Z15" s="705">
        <f t="shared" si="0"/>
        <v>0</v>
      </c>
      <c r="AA15" s="705">
        <f t="shared" si="0"/>
        <v>1</v>
      </c>
      <c r="AB15" s="703" t="s">
        <v>368</v>
      </c>
      <c r="AC15" s="703" t="s">
        <v>122</v>
      </c>
      <c r="AD15" s="703" t="s">
        <v>136</v>
      </c>
      <c r="AE15" s="703" t="s">
        <v>3989</v>
      </c>
    </row>
    <row r="16" spans="1:31" ht="99.75" customHeight="1" x14ac:dyDescent="0.2">
      <c r="A16" s="1236">
        <v>10</v>
      </c>
      <c r="B16" s="1241">
        <v>241341</v>
      </c>
      <c r="C16" s="1236" t="s">
        <v>3990</v>
      </c>
      <c r="D16" s="1236" t="s">
        <v>3991</v>
      </c>
      <c r="E16" s="703" t="s">
        <v>3992</v>
      </c>
      <c r="F16" s="703" t="s">
        <v>3993</v>
      </c>
      <c r="G16" s="703" t="s">
        <v>3971</v>
      </c>
      <c r="H16" s="709" t="s">
        <v>3994</v>
      </c>
      <c r="I16" s="709" t="s">
        <v>2645</v>
      </c>
      <c r="J16" s="709" t="s">
        <v>104</v>
      </c>
      <c r="K16" s="709" t="s">
        <v>96</v>
      </c>
      <c r="L16" s="710"/>
      <c r="M16" s="710"/>
      <c r="N16" s="709" t="s">
        <v>3995</v>
      </c>
      <c r="O16" s="709" t="s">
        <v>242</v>
      </c>
      <c r="P16" s="709" t="s">
        <v>3996</v>
      </c>
      <c r="Q16" s="709" t="s">
        <v>3997</v>
      </c>
      <c r="R16" s="709" t="s">
        <v>3998</v>
      </c>
      <c r="S16" s="709" t="s">
        <v>3999</v>
      </c>
      <c r="T16" s="711">
        <v>0</v>
      </c>
      <c r="U16" s="711">
        <v>4</v>
      </c>
      <c r="V16" s="711">
        <v>0</v>
      </c>
      <c r="W16" s="711">
        <v>0</v>
      </c>
      <c r="X16" s="711">
        <v>0</v>
      </c>
      <c r="Y16" s="711">
        <v>0</v>
      </c>
      <c r="Z16" s="712">
        <f t="shared" si="0"/>
        <v>0</v>
      </c>
      <c r="AA16" s="712">
        <f t="shared" si="0"/>
        <v>4</v>
      </c>
      <c r="AB16" s="711" t="s">
        <v>115</v>
      </c>
      <c r="AC16" s="711" t="s">
        <v>118</v>
      </c>
      <c r="AD16" s="711" t="s">
        <v>93</v>
      </c>
      <c r="AE16" s="1244" t="s">
        <v>4000</v>
      </c>
    </row>
    <row r="17" spans="1:31" ht="99.75" customHeight="1" x14ac:dyDescent="0.2">
      <c r="A17" s="1240"/>
      <c r="B17" s="1242"/>
      <c r="C17" s="1240"/>
      <c r="D17" s="1240"/>
      <c r="E17" s="703"/>
      <c r="F17" s="703"/>
      <c r="G17" s="703"/>
      <c r="H17" s="713" t="s">
        <v>4001</v>
      </c>
      <c r="I17" s="713" t="s">
        <v>2836</v>
      </c>
      <c r="J17" s="713" t="s">
        <v>104</v>
      </c>
      <c r="K17" s="713" t="s">
        <v>96</v>
      </c>
      <c r="L17" s="714"/>
      <c r="M17" s="714"/>
      <c r="N17" s="713" t="s">
        <v>4002</v>
      </c>
      <c r="O17" s="713" t="s">
        <v>242</v>
      </c>
      <c r="P17" s="713" t="s">
        <v>4003</v>
      </c>
      <c r="Q17" s="713" t="s">
        <v>4004</v>
      </c>
      <c r="R17" s="713"/>
      <c r="S17" s="713"/>
      <c r="T17" s="715"/>
      <c r="U17" s="715"/>
      <c r="V17" s="715"/>
      <c r="W17" s="715"/>
      <c r="X17" s="715"/>
      <c r="Y17" s="715"/>
      <c r="Z17" s="716"/>
      <c r="AA17" s="716"/>
      <c r="AB17" s="715"/>
      <c r="AC17" s="715"/>
      <c r="AD17" s="715"/>
      <c r="AE17" s="1245"/>
    </row>
    <row r="18" spans="1:31" ht="99.75" customHeight="1" x14ac:dyDescent="0.2">
      <c r="A18" s="1240"/>
      <c r="B18" s="1242"/>
      <c r="C18" s="1240"/>
      <c r="D18" s="1240"/>
      <c r="E18" s="703"/>
      <c r="F18" s="703"/>
      <c r="G18" s="703"/>
      <c r="H18" s="713" t="s">
        <v>4005</v>
      </c>
      <c r="I18" s="713" t="s">
        <v>2836</v>
      </c>
      <c r="J18" s="713" t="s">
        <v>104</v>
      </c>
      <c r="K18" s="713" t="s">
        <v>96</v>
      </c>
      <c r="L18" s="714"/>
      <c r="M18" s="714"/>
      <c r="N18" s="713" t="s">
        <v>4006</v>
      </c>
      <c r="O18" s="713" t="s">
        <v>242</v>
      </c>
      <c r="P18" s="713" t="s">
        <v>4007</v>
      </c>
      <c r="Q18" s="713" t="s">
        <v>4008</v>
      </c>
      <c r="R18" s="713"/>
      <c r="S18" s="713"/>
      <c r="T18" s="715"/>
      <c r="U18" s="715"/>
      <c r="V18" s="715"/>
      <c r="W18" s="715"/>
      <c r="X18" s="715"/>
      <c r="Y18" s="715"/>
      <c r="Z18" s="716"/>
      <c r="AA18" s="716"/>
      <c r="AB18" s="715"/>
      <c r="AC18" s="715"/>
      <c r="AD18" s="715"/>
      <c r="AE18" s="1245"/>
    </row>
    <row r="19" spans="1:31" ht="99.75" customHeight="1" x14ac:dyDescent="0.2">
      <c r="A19" s="1237"/>
      <c r="B19" s="1243"/>
      <c r="C19" s="1237"/>
      <c r="D19" s="1237"/>
      <c r="E19" s="703"/>
      <c r="F19" s="703"/>
      <c r="G19" s="703"/>
      <c r="H19" s="717" t="s">
        <v>4009</v>
      </c>
      <c r="I19" s="717" t="s">
        <v>2836</v>
      </c>
      <c r="J19" s="717" t="s">
        <v>104</v>
      </c>
      <c r="K19" s="717" t="s">
        <v>96</v>
      </c>
      <c r="L19" s="718"/>
      <c r="M19" s="718"/>
      <c r="N19" s="717" t="s">
        <v>4010</v>
      </c>
      <c r="O19" s="717" t="s">
        <v>242</v>
      </c>
      <c r="P19" s="717" t="s">
        <v>4011</v>
      </c>
      <c r="Q19" s="717" t="s">
        <v>4012</v>
      </c>
      <c r="R19" s="717"/>
      <c r="S19" s="717"/>
      <c r="T19" s="717"/>
      <c r="U19" s="717"/>
      <c r="V19" s="717"/>
      <c r="W19" s="717"/>
      <c r="X19" s="717"/>
      <c r="Y19" s="717"/>
      <c r="Z19" s="719"/>
      <c r="AA19" s="719"/>
      <c r="AB19" s="717"/>
      <c r="AC19" s="717"/>
      <c r="AD19" s="717"/>
      <c r="AE19" s="1246"/>
    </row>
    <row r="20" spans="1:31" ht="99.75" customHeight="1" x14ac:dyDescent="0.2">
      <c r="A20" s="703">
        <v>11</v>
      </c>
      <c r="B20" s="704">
        <v>241342</v>
      </c>
      <c r="C20" s="703" t="s">
        <v>4013</v>
      </c>
      <c r="D20" s="703" t="s">
        <v>3929</v>
      </c>
      <c r="E20" s="703" t="s">
        <v>4014</v>
      </c>
      <c r="F20" s="703" t="s">
        <v>4015</v>
      </c>
      <c r="G20" s="703" t="s">
        <v>4016</v>
      </c>
      <c r="H20" s="703" t="s">
        <v>4017</v>
      </c>
      <c r="I20" s="703" t="s">
        <v>3806</v>
      </c>
      <c r="J20" s="703" t="s">
        <v>105</v>
      </c>
      <c r="K20" s="703" t="s">
        <v>100</v>
      </c>
      <c r="L20" s="703">
        <v>18</v>
      </c>
      <c r="M20" s="703" t="s">
        <v>4018</v>
      </c>
      <c r="N20" s="703" t="s">
        <v>4019</v>
      </c>
      <c r="O20" s="703" t="s">
        <v>242</v>
      </c>
      <c r="P20" s="703" t="s">
        <v>4020</v>
      </c>
      <c r="Q20" s="703" t="s">
        <v>4021</v>
      </c>
      <c r="R20" s="703" t="s">
        <v>4022</v>
      </c>
      <c r="S20" s="703" t="s">
        <v>4023</v>
      </c>
      <c r="T20" s="703">
        <v>1</v>
      </c>
      <c r="U20" s="703">
        <v>0</v>
      </c>
      <c r="V20" s="703">
        <v>0</v>
      </c>
      <c r="W20" s="703">
        <v>0</v>
      </c>
      <c r="X20" s="703">
        <v>0</v>
      </c>
      <c r="Y20" s="703">
        <v>1</v>
      </c>
      <c r="Z20" s="705">
        <f t="shared" si="0"/>
        <v>1</v>
      </c>
      <c r="AA20" s="705">
        <f t="shared" si="0"/>
        <v>1</v>
      </c>
      <c r="AB20" s="703" t="s">
        <v>150</v>
      </c>
      <c r="AC20" s="703" t="s">
        <v>122</v>
      </c>
      <c r="AD20" s="703" t="s">
        <v>142</v>
      </c>
      <c r="AE20" s="703" t="s">
        <v>4024</v>
      </c>
    </row>
    <row r="21" spans="1:31" ht="99.75" customHeight="1" x14ac:dyDescent="0.2">
      <c r="A21" s="703">
        <v>12</v>
      </c>
      <c r="B21" s="704">
        <v>241343</v>
      </c>
      <c r="C21" s="703" t="s">
        <v>4025</v>
      </c>
      <c r="D21" s="703" t="s">
        <v>4026</v>
      </c>
      <c r="E21" s="703" t="s">
        <v>4027</v>
      </c>
      <c r="F21" s="703" t="s">
        <v>4028</v>
      </c>
      <c r="G21" s="703" t="s">
        <v>4029</v>
      </c>
      <c r="H21" s="703" t="s">
        <v>4030</v>
      </c>
      <c r="I21" s="703" t="s">
        <v>564</v>
      </c>
      <c r="J21" s="703" t="s">
        <v>339</v>
      </c>
      <c r="K21" s="703" t="s">
        <v>101</v>
      </c>
      <c r="L21" s="703">
        <v>580</v>
      </c>
      <c r="M21" s="703" t="s">
        <v>4031</v>
      </c>
      <c r="N21" s="703" t="s">
        <v>4032</v>
      </c>
      <c r="O21" s="703" t="s">
        <v>242</v>
      </c>
      <c r="P21" s="703" t="s">
        <v>4033</v>
      </c>
      <c r="Q21" s="703" t="s">
        <v>4034</v>
      </c>
      <c r="R21" s="703" t="s">
        <v>4035</v>
      </c>
      <c r="S21" s="703" t="s">
        <v>4036</v>
      </c>
      <c r="T21" s="703">
        <v>0</v>
      </c>
      <c r="U21" s="703">
        <v>6</v>
      </c>
      <c r="V21" s="703">
        <v>0</v>
      </c>
      <c r="W21" s="703">
        <v>0</v>
      </c>
      <c r="X21" s="703">
        <v>0</v>
      </c>
      <c r="Y21" s="703">
        <v>0</v>
      </c>
      <c r="Z21" s="705">
        <f t="shared" si="0"/>
        <v>0</v>
      </c>
      <c r="AA21" s="705">
        <f t="shared" si="0"/>
        <v>6</v>
      </c>
      <c r="AB21" s="703" t="s">
        <v>368</v>
      </c>
      <c r="AC21" s="703" t="s">
        <v>122</v>
      </c>
      <c r="AD21" s="703" t="s">
        <v>3669</v>
      </c>
      <c r="AE21" s="703" t="s">
        <v>4037</v>
      </c>
    </row>
    <row r="22" spans="1:31" ht="99.75" customHeight="1" x14ac:dyDescent="0.2">
      <c r="A22" s="703">
        <v>13</v>
      </c>
      <c r="B22" s="704">
        <v>241344</v>
      </c>
      <c r="C22" s="703" t="s">
        <v>4038</v>
      </c>
      <c r="D22" s="703" t="s">
        <v>3745</v>
      </c>
      <c r="E22" s="703" t="s">
        <v>4039</v>
      </c>
      <c r="F22" s="703" t="s">
        <v>4040</v>
      </c>
      <c r="G22" s="703" t="s">
        <v>4041</v>
      </c>
      <c r="H22" s="703" t="s">
        <v>4042</v>
      </c>
      <c r="I22" s="703" t="s">
        <v>471</v>
      </c>
      <c r="J22" s="703" t="s">
        <v>339</v>
      </c>
      <c r="K22" s="703" t="s">
        <v>102</v>
      </c>
      <c r="L22" s="703">
        <v>1306</v>
      </c>
      <c r="M22" s="703" t="s">
        <v>4043</v>
      </c>
      <c r="N22" s="703" t="s">
        <v>4044</v>
      </c>
      <c r="O22" s="703" t="s">
        <v>242</v>
      </c>
      <c r="P22" s="703" t="s">
        <v>4045</v>
      </c>
      <c r="Q22" s="703" t="s">
        <v>4046</v>
      </c>
      <c r="R22" s="703" t="s">
        <v>4047</v>
      </c>
      <c r="S22" s="703" t="s">
        <v>4048</v>
      </c>
      <c r="T22" s="703">
        <v>0</v>
      </c>
      <c r="U22" s="703">
        <v>14</v>
      </c>
      <c r="V22" s="703">
        <v>0</v>
      </c>
      <c r="W22" s="703">
        <v>0</v>
      </c>
      <c r="X22" s="703">
        <v>0</v>
      </c>
      <c r="Y22" s="703">
        <v>1</v>
      </c>
      <c r="Z22" s="705">
        <f t="shared" si="0"/>
        <v>0</v>
      </c>
      <c r="AA22" s="705">
        <f t="shared" si="0"/>
        <v>15</v>
      </c>
      <c r="AB22" s="703" t="s">
        <v>457</v>
      </c>
      <c r="AC22" s="703" t="s">
        <v>122</v>
      </c>
      <c r="AD22" s="703" t="s">
        <v>142</v>
      </c>
      <c r="AE22" s="703" t="s">
        <v>4049</v>
      </c>
    </row>
    <row r="23" spans="1:31" ht="99.75" customHeight="1" x14ac:dyDescent="0.2">
      <c r="A23" s="703">
        <v>14</v>
      </c>
      <c r="B23" s="704">
        <v>241347</v>
      </c>
      <c r="C23" s="703" t="s">
        <v>4050</v>
      </c>
      <c r="D23" s="703" t="s">
        <v>4051</v>
      </c>
      <c r="E23" s="703" t="s">
        <v>4052</v>
      </c>
      <c r="F23" s="703" t="s">
        <v>4053</v>
      </c>
      <c r="G23" s="703" t="s">
        <v>4054</v>
      </c>
      <c r="H23" s="703" t="s">
        <v>4055</v>
      </c>
      <c r="I23" s="703" t="s">
        <v>2645</v>
      </c>
      <c r="J23" s="703" t="s">
        <v>104</v>
      </c>
      <c r="K23" s="703" t="s">
        <v>100</v>
      </c>
      <c r="L23" s="703">
        <v>985</v>
      </c>
      <c r="M23" s="703" t="s">
        <v>4056</v>
      </c>
      <c r="N23" s="703" t="s">
        <v>4057</v>
      </c>
      <c r="O23" s="703" t="s">
        <v>242</v>
      </c>
      <c r="P23" s="703" t="s">
        <v>4058</v>
      </c>
      <c r="Q23" s="703" t="s">
        <v>4059</v>
      </c>
      <c r="R23" s="703" t="s">
        <v>4060</v>
      </c>
      <c r="S23" s="703" t="s">
        <v>4061</v>
      </c>
      <c r="T23" s="703">
        <v>0</v>
      </c>
      <c r="U23" s="703">
        <v>10</v>
      </c>
      <c r="V23" s="703">
        <v>0</v>
      </c>
      <c r="W23" s="703">
        <v>0</v>
      </c>
      <c r="X23" s="703">
        <v>0</v>
      </c>
      <c r="Y23" s="703">
        <v>0</v>
      </c>
      <c r="Z23" s="705">
        <f t="shared" si="0"/>
        <v>0</v>
      </c>
      <c r="AA23" s="705">
        <f t="shared" si="0"/>
        <v>10</v>
      </c>
      <c r="AB23" s="703" t="s">
        <v>118</v>
      </c>
      <c r="AC23" s="703" t="s">
        <v>115</v>
      </c>
      <c r="AD23" s="703" t="s">
        <v>4062</v>
      </c>
      <c r="AE23" s="703" t="s">
        <v>4063</v>
      </c>
    </row>
    <row r="24" spans="1:31" ht="99.75" customHeight="1" x14ac:dyDescent="0.2">
      <c r="A24" s="703">
        <v>15</v>
      </c>
      <c r="B24" s="704">
        <v>241348</v>
      </c>
      <c r="C24" s="703" t="s">
        <v>1669</v>
      </c>
      <c r="D24" s="703" t="s">
        <v>3745</v>
      </c>
      <c r="E24" s="703" t="s">
        <v>4064</v>
      </c>
      <c r="F24" s="703" t="s">
        <v>4065</v>
      </c>
      <c r="G24" s="703" t="s">
        <v>3971</v>
      </c>
      <c r="H24" s="703" t="s">
        <v>4066</v>
      </c>
      <c r="I24" s="703" t="s">
        <v>2836</v>
      </c>
      <c r="J24" s="703" t="s">
        <v>104</v>
      </c>
      <c r="K24" s="703" t="s">
        <v>96</v>
      </c>
      <c r="L24" s="707"/>
      <c r="M24" s="707"/>
      <c r="N24" s="703" t="s">
        <v>4067</v>
      </c>
      <c r="O24" s="703" t="s">
        <v>242</v>
      </c>
      <c r="P24" s="703" t="s">
        <v>4068</v>
      </c>
      <c r="Q24" s="703" t="s">
        <v>4069</v>
      </c>
      <c r="R24" s="703" t="s">
        <v>4070</v>
      </c>
      <c r="S24" s="703" t="s">
        <v>4071</v>
      </c>
      <c r="T24" s="703">
        <v>0</v>
      </c>
      <c r="U24" s="703">
        <v>0</v>
      </c>
      <c r="V24" s="703">
        <v>0</v>
      </c>
      <c r="W24" s="703">
        <v>0</v>
      </c>
      <c r="X24" s="703">
        <v>0</v>
      </c>
      <c r="Y24" s="703">
        <v>0</v>
      </c>
      <c r="Z24" s="705">
        <f t="shared" si="0"/>
        <v>0</v>
      </c>
      <c r="AA24" s="705">
        <f t="shared" si="0"/>
        <v>0</v>
      </c>
      <c r="AB24" s="703" t="s">
        <v>150</v>
      </c>
      <c r="AC24" s="703" t="s">
        <v>115</v>
      </c>
      <c r="AD24" s="703" t="s">
        <v>3733</v>
      </c>
      <c r="AE24" s="703" t="s">
        <v>4072</v>
      </c>
    </row>
    <row r="25" spans="1:31" ht="99.75" customHeight="1" x14ac:dyDescent="0.2">
      <c r="A25" s="1236">
        <v>16</v>
      </c>
      <c r="B25" s="1241">
        <v>241352</v>
      </c>
      <c r="C25" s="1236" t="s">
        <v>1699</v>
      </c>
      <c r="D25" s="1236" t="s">
        <v>4073</v>
      </c>
      <c r="E25" s="703" t="s">
        <v>4074</v>
      </c>
      <c r="F25" s="703" t="s">
        <v>4075</v>
      </c>
      <c r="G25" s="703" t="s">
        <v>4076</v>
      </c>
      <c r="H25" s="709" t="s">
        <v>4077</v>
      </c>
      <c r="I25" s="709" t="s">
        <v>2510</v>
      </c>
      <c r="J25" s="709" t="s">
        <v>104</v>
      </c>
      <c r="K25" s="709" t="s">
        <v>96</v>
      </c>
      <c r="L25" s="710"/>
      <c r="M25" s="710"/>
      <c r="N25" s="709" t="s">
        <v>4078</v>
      </c>
      <c r="O25" s="709" t="s">
        <v>242</v>
      </c>
      <c r="P25" s="709" t="s">
        <v>4079</v>
      </c>
      <c r="Q25" s="709" t="s">
        <v>4080</v>
      </c>
      <c r="R25" s="709" t="s">
        <v>4081</v>
      </c>
      <c r="S25" s="709" t="s">
        <v>4082</v>
      </c>
      <c r="T25" s="711">
        <v>0</v>
      </c>
      <c r="U25" s="711">
        <v>1</v>
      </c>
      <c r="V25" s="711">
        <v>0</v>
      </c>
      <c r="W25" s="711">
        <v>0</v>
      </c>
      <c r="X25" s="711">
        <v>0</v>
      </c>
      <c r="Y25" s="711">
        <v>0</v>
      </c>
      <c r="Z25" s="712">
        <f t="shared" si="0"/>
        <v>0</v>
      </c>
      <c r="AA25" s="712">
        <f t="shared" si="0"/>
        <v>1</v>
      </c>
      <c r="AB25" s="1236" t="s">
        <v>537</v>
      </c>
      <c r="AC25" s="1236" t="s">
        <v>115</v>
      </c>
      <c r="AD25" s="1236" t="s">
        <v>3763</v>
      </c>
      <c r="AE25" s="1238" t="s">
        <v>4083</v>
      </c>
    </row>
    <row r="26" spans="1:31" ht="99.75" customHeight="1" x14ac:dyDescent="0.2">
      <c r="A26" s="1237"/>
      <c r="B26" s="1243"/>
      <c r="C26" s="1237"/>
      <c r="D26" s="1237"/>
      <c r="E26" s="703"/>
      <c r="F26" s="703"/>
      <c r="G26" s="703"/>
      <c r="H26" s="717" t="s">
        <v>4084</v>
      </c>
      <c r="I26" s="717" t="s">
        <v>2530</v>
      </c>
      <c r="J26" s="717" t="s">
        <v>104</v>
      </c>
      <c r="K26" s="717" t="s">
        <v>96</v>
      </c>
      <c r="L26" s="718"/>
      <c r="M26" s="718"/>
      <c r="N26" s="717" t="s">
        <v>4085</v>
      </c>
      <c r="O26" s="717" t="s">
        <v>242</v>
      </c>
      <c r="P26" s="717" t="s">
        <v>4079</v>
      </c>
      <c r="Q26" s="717" t="s">
        <v>4080</v>
      </c>
      <c r="R26" s="717"/>
      <c r="S26" s="717"/>
      <c r="T26" s="717"/>
      <c r="U26" s="717"/>
      <c r="V26" s="717"/>
      <c r="W26" s="717"/>
      <c r="X26" s="717"/>
      <c r="Y26" s="717"/>
      <c r="Z26" s="719"/>
      <c r="AA26" s="719"/>
      <c r="AB26" s="1237"/>
      <c r="AC26" s="1237"/>
      <c r="AD26" s="1237"/>
      <c r="AE26" s="1239"/>
    </row>
    <row r="27" spans="1:31" ht="99.75" customHeight="1" x14ac:dyDescent="0.2">
      <c r="A27" s="703">
        <v>17</v>
      </c>
      <c r="B27" s="704">
        <v>241352</v>
      </c>
      <c r="C27" s="703" t="s">
        <v>1844</v>
      </c>
      <c r="D27" s="703" t="s">
        <v>4086</v>
      </c>
      <c r="E27" s="703"/>
      <c r="F27" s="703" t="s">
        <v>4087</v>
      </c>
      <c r="G27" s="703" t="s">
        <v>3971</v>
      </c>
      <c r="H27" s="703" t="s">
        <v>4088</v>
      </c>
      <c r="I27" s="703" t="s">
        <v>471</v>
      </c>
      <c r="J27" s="703" t="s">
        <v>339</v>
      </c>
      <c r="K27" s="703" t="s">
        <v>96</v>
      </c>
      <c r="L27" s="707"/>
      <c r="M27" s="707"/>
      <c r="N27" s="703"/>
      <c r="O27" s="703"/>
      <c r="P27" s="703"/>
      <c r="Q27" s="703"/>
      <c r="R27" s="703"/>
      <c r="S27" s="703"/>
      <c r="T27" s="703">
        <v>0</v>
      </c>
      <c r="U27" s="703">
        <v>4</v>
      </c>
      <c r="V27" s="703">
        <v>0</v>
      </c>
      <c r="W27" s="703">
        <v>0</v>
      </c>
      <c r="X27" s="703">
        <v>0</v>
      </c>
      <c r="Y27" s="703">
        <v>0</v>
      </c>
      <c r="Z27" s="705">
        <v>0</v>
      </c>
      <c r="AA27" s="705">
        <v>4</v>
      </c>
      <c r="AB27" s="703" t="s">
        <v>118</v>
      </c>
      <c r="AC27" s="703" t="s">
        <v>115</v>
      </c>
      <c r="AD27" s="703" t="s">
        <v>3669</v>
      </c>
      <c r="AE27" s="703" t="s">
        <v>4089</v>
      </c>
    </row>
    <row r="28" spans="1:31" ht="99.75" customHeight="1" x14ac:dyDescent="0.2">
      <c r="A28" s="703">
        <v>18</v>
      </c>
      <c r="B28" s="704">
        <v>241354</v>
      </c>
      <c r="C28" s="703" t="s">
        <v>4090</v>
      </c>
      <c r="D28" s="703" t="s">
        <v>4091</v>
      </c>
      <c r="E28" s="703" t="s">
        <v>4092</v>
      </c>
      <c r="F28" s="703" t="s">
        <v>4093</v>
      </c>
      <c r="G28" s="703" t="s">
        <v>4094</v>
      </c>
      <c r="H28" s="703" t="s">
        <v>4095</v>
      </c>
      <c r="I28" s="703" t="s">
        <v>2530</v>
      </c>
      <c r="J28" s="703" t="s">
        <v>323</v>
      </c>
      <c r="K28" s="703" t="s">
        <v>101</v>
      </c>
      <c r="L28" s="703">
        <v>732</v>
      </c>
      <c r="M28" s="703" t="s">
        <v>985</v>
      </c>
      <c r="N28" s="703" t="s">
        <v>4096</v>
      </c>
      <c r="O28" s="703" t="s">
        <v>242</v>
      </c>
      <c r="P28" s="703" t="s">
        <v>4097</v>
      </c>
      <c r="Q28" s="703" t="s">
        <v>4098</v>
      </c>
      <c r="R28" s="703" t="s">
        <v>4099</v>
      </c>
      <c r="S28" s="703" t="s">
        <v>4100</v>
      </c>
      <c r="T28" s="703">
        <v>0</v>
      </c>
      <c r="U28" s="703">
        <v>0</v>
      </c>
      <c r="V28" s="703">
        <v>0</v>
      </c>
      <c r="W28" s="703">
        <v>0</v>
      </c>
      <c r="X28" s="703">
        <v>0</v>
      </c>
      <c r="Y28" s="703">
        <v>1</v>
      </c>
      <c r="Z28" s="705">
        <v>0</v>
      </c>
      <c r="AA28" s="705">
        <v>1</v>
      </c>
      <c r="AB28" s="703" t="s">
        <v>368</v>
      </c>
      <c r="AC28" s="703" t="s">
        <v>122</v>
      </c>
      <c r="AD28" s="703" t="s">
        <v>140</v>
      </c>
      <c r="AE28" s="703" t="s">
        <v>4089</v>
      </c>
    </row>
    <row r="29" spans="1:31" ht="99.75" customHeight="1" x14ac:dyDescent="0.2">
      <c r="A29" s="703">
        <v>19</v>
      </c>
      <c r="B29" s="704">
        <v>241355</v>
      </c>
      <c r="C29" s="703" t="s">
        <v>1836</v>
      </c>
      <c r="D29" s="703" t="s">
        <v>4101</v>
      </c>
      <c r="E29" s="703" t="s">
        <v>4102</v>
      </c>
      <c r="F29" s="703" t="s">
        <v>4103</v>
      </c>
      <c r="G29" s="703" t="s">
        <v>3971</v>
      </c>
      <c r="H29" s="703" t="s">
        <v>4104</v>
      </c>
      <c r="I29" s="703" t="s">
        <v>2530</v>
      </c>
      <c r="J29" s="703" t="s">
        <v>323</v>
      </c>
      <c r="K29" s="703" t="s">
        <v>100</v>
      </c>
      <c r="L29" s="703">
        <v>46</v>
      </c>
      <c r="M29" s="703" t="s">
        <v>4105</v>
      </c>
      <c r="N29" s="703" t="s">
        <v>4106</v>
      </c>
      <c r="O29" s="703" t="s">
        <v>242</v>
      </c>
      <c r="P29" s="703" t="s">
        <v>4107</v>
      </c>
      <c r="Q29" s="703" t="s">
        <v>3769</v>
      </c>
      <c r="R29" s="703" t="s">
        <v>4108</v>
      </c>
      <c r="S29" s="703" t="s">
        <v>4109</v>
      </c>
      <c r="T29" s="703">
        <v>0</v>
      </c>
      <c r="U29" s="703">
        <v>0</v>
      </c>
      <c r="V29" s="703">
        <v>0</v>
      </c>
      <c r="W29" s="703">
        <v>3</v>
      </c>
      <c r="X29" s="703">
        <v>0</v>
      </c>
      <c r="Y29" s="703">
        <v>0</v>
      </c>
      <c r="Z29" s="705">
        <v>0</v>
      </c>
      <c r="AA29" s="705">
        <v>3</v>
      </c>
      <c r="AB29" s="703" t="s">
        <v>368</v>
      </c>
      <c r="AC29" s="703" t="s">
        <v>115</v>
      </c>
      <c r="AD29" s="703" t="s">
        <v>93</v>
      </c>
      <c r="AE29" s="703" t="s">
        <v>4110</v>
      </c>
    </row>
    <row r="30" spans="1:31" ht="99.75" customHeight="1" x14ac:dyDescent="0.2">
      <c r="A30" s="703">
        <v>20</v>
      </c>
      <c r="B30" s="704">
        <v>241355</v>
      </c>
      <c r="C30" s="703" t="s">
        <v>4111</v>
      </c>
      <c r="D30" s="703" t="s">
        <v>4112</v>
      </c>
      <c r="E30" s="703" t="s">
        <v>4113</v>
      </c>
      <c r="F30" s="703" t="s">
        <v>4114</v>
      </c>
      <c r="G30" s="703" t="s">
        <v>4115</v>
      </c>
      <c r="H30" s="703" t="s">
        <v>4116</v>
      </c>
      <c r="I30" s="703" t="s">
        <v>2530</v>
      </c>
      <c r="J30" s="703" t="s">
        <v>323</v>
      </c>
      <c r="K30" s="703" t="s">
        <v>100</v>
      </c>
      <c r="L30" s="703">
        <v>975</v>
      </c>
      <c r="M30" s="703" t="s">
        <v>4117</v>
      </c>
      <c r="N30" s="703" t="s">
        <v>4118</v>
      </c>
      <c r="O30" s="703" t="s">
        <v>242</v>
      </c>
      <c r="P30" s="703" t="s">
        <v>4119</v>
      </c>
      <c r="Q30" s="703" t="s">
        <v>1119</v>
      </c>
      <c r="R30" s="703" t="s">
        <v>4120</v>
      </c>
      <c r="S30" s="703" t="s">
        <v>4121</v>
      </c>
      <c r="T30" s="703">
        <v>0</v>
      </c>
      <c r="U30" s="703">
        <v>0</v>
      </c>
      <c r="V30" s="703">
        <v>0</v>
      </c>
      <c r="W30" s="703">
        <v>0</v>
      </c>
      <c r="X30" s="703">
        <v>1</v>
      </c>
      <c r="Y30" s="703">
        <v>0</v>
      </c>
      <c r="Z30" s="705">
        <v>1</v>
      </c>
      <c r="AA30" s="705">
        <v>0</v>
      </c>
      <c r="AB30" s="703" t="s">
        <v>116</v>
      </c>
      <c r="AC30" s="703" t="s">
        <v>115</v>
      </c>
      <c r="AD30" s="703" t="s">
        <v>93</v>
      </c>
      <c r="AE30" s="703" t="s">
        <v>4122</v>
      </c>
    </row>
    <row r="31" spans="1:31" ht="99.75" customHeight="1" x14ac:dyDescent="0.2">
      <c r="A31" s="703">
        <v>21</v>
      </c>
      <c r="B31" s="704">
        <v>241357</v>
      </c>
      <c r="C31" s="703" t="s">
        <v>4123</v>
      </c>
      <c r="D31" s="703" t="s">
        <v>4124</v>
      </c>
      <c r="E31" s="703" t="s">
        <v>4125</v>
      </c>
      <c r="F31" s="703" t="s">
        <v>4126</v>
      </c>
      <c r="G31" s="703" t="s">
        <v>3971</v>
      </c>
      <c r="H31" s="703" t="s">
        <v>4127</v>
      </c>
      <c r="I31" s="703" t="s">
        <v>564</v>
      </c>
      <c r="J31" s="703" t="s">
        <v>104</v>
      </c>
      <c r="K31" s="703" t="s">
        <v>96</v>
      </c>
      <c r="L31" s="707"/>
      <c r="M31" s="707"/>
      <c r="N31" s="703" t="s">
        <v>4128</v>
      </c>
      <c r="O31" s="703" t="s">
        <v>242</v>
      </c>
      <c r="P31" s="703" t="s">
        <v>4129</v>
      </c>
      <c r="Q31" s="703" t="s">
        <v>4130</v>
      </c>
      <c r="R31" s="703" t="s">
        <v>4131</v>
      </c>
      <c r="S31" s="703" t="s">
        <v>4132</v>
      </c>
      <c r="T31" s="703" t="s">
        <v>153</v>
      </c>
      <c r="U31" s="703">
        <v>0</v>
      </c>
      <c r="V31" s="703">
        <v>0</v>
      </c>
      <c r="W31" s="703">
        <v>0</v>
      </c>
      <c r="X31" s="703">
        <v>1</v>
      </c>
      <c r="Y31" s="703">
        <v>0</v>
      </c>
      <c r="Z31" s="705">
        <v>1</v>
      </c>
      <c r="AA31" s="705">
        <v>0</v>
      </c>
      <c r="AB31" s="703" t="s">
        <v>368</v>
      </c>
      <c r="AC31" s="703" t="s">
        <v>115</v>
      </c>
      <c r="AD31" s="703" t="s">
        <v>3733</v>
      </c>
      <c r="AE31" s="703" t="s">
        <v>4133</v>
      </c>
    </row>
    <row r="32" spans="1:31" ht="99.75" customHeight="1" x14ac:dyDescent="0.2">
      <c r="A32" s="703">
        <v>22</v>
      </c>
      <c r="B32" s="704">
        <v>241357</v>
      </c>
      <c r="C32" s="703" t="s">
        <v>4134</v>
      </c>
      <c r="D32" s="703" t="s">
        <v>4135</v>
      </c>
      <c r="E32" s="703" t="s">
        <v>4136</v>
      </c>
      <c r="F32" s="703" t="s">
        <v>4137</v>
      </c>
      <c r="G32" s="703" t="s">
        <v>4138</v>
      </c>
      <c r="H32" s="703" t="s">
        <v>4139</v>
      </c>
      <c r="I32" s="703" t="s">
        <v>2530</v>
      </c>
      <c r="J32" s="703" t="s">
        <v>323</v>
      </c>
      <c r="K32" s="703" t="s">
        <v>96</v>
      </c>
      <c r="L32" s="707"/>
      <c r="M32" s="707"/>
      <c r="N32" s="703" t="s">
        <v>4140</v>
      </c>
      <c r="O32" s="703" t="s">
        <v>242</v>
      </c>
      <c r="P32" s="703"/>
      <c r="Q32" s="703" t="s">
        <v>4141</v>
      </c>
      <c r="R32" s="703" t="s">
        <v>4142</v>
      </c>
      <c r="S32" s="703" t="s">
        <v>4143</v>
      </c>
      <c r="T32" s="703">
        <v>0</v>
      </c>
      <c r="U32" s="703">
        <v>0</v>
      </c>
      <c r="V32" s="703">
        <v>0</v>
      </c>
      <c r="W32" s="703">
        <v>10</v>
      </c>
      <c r="X32" s="703">
        <v>0</v>
      </c>
      <c r="Y32" s="703">
        <v>0</v>
      </c>
      <c r="Z32" s="705">
        <v>0</v>
      </c>
      <c r="AA32" s="705">
        <v>10</v>
      </c>
      <c r="AB32" s="703" t="s">
        <v>150</v>
      </c>
      <c r="AC32" s="703" t="s">
        <v>122</v>
      </c>
      <c r="AD32" s="703" t="s">
        <v>140</v>
      </c>
      <c r="AE32" s="703" t="s">
        <v>4144</v>
      </c>
    </row>
    <row r="33" spans="1:31" ht="99.75" customHeight="1" x14ac:dyDescent="0.2">
      <c r="A33" s="703">
        <v>23</v>
      </c>
      <c r="B33" s="704">
        <v>241358</v>
      </c>
      <c r="C33" s="703" t="s">
        <v>1524</v>
      </c>
      <c r="D33" s="703" t="s">
        <v>4145</v>
      </c>
      <c r="E33" s="703" t="s">
        <v>4146</v>
      </c>
      <c r="F33" s="703"/>
      <c r="G33" s="703"/>
      <c r="H33" s="703" t="s">
        <v>4147</v>
      </c>
      <c r="I33" s="703" t="s">
        <v>2671</v>
      </c>
      <c r="J33" s="703" t="s">
        <v>105</v>
      </c>
      <c r="K33" s="703" t="s">
        <v>96</v>
      </c>
      <c r="L33" s="707"/>
      <c r="M33" s="707"/>
      <c r="N33" s="703" t="s">
        <v>4148</v>
      </c>
      <c r="O33" s="703" t="s">
        <v>242</v>
      </c>
      <c r="P33" s="703" t="s">
        <v>4149</v>
      </c>
      <c r="Q33" s="703" t="s">
        <v>4150</v>
      </c>
      <c r="R33" s="703" t="s">
        <v>4151</v>
      </c>
      <c r="S33" s="703" t="s">
        <v>4152</v>
      </c>
      <c r="T33" s="703">
        <v>0</v>
      </c>
      <c r="U33" s="703">
        <v>13</v>
      </c>
      <c r="V33" s="703">
        <v>0</v>
      </c>
      <c r="W33" s="703">
        <v>0</v>
      </c>
      <c r="X33" s="703">
        <v>0</v>
      </c>
      <c r="Y33" s="703">
        <v>0</v>
      </c>
      <c r="Z33" s="705">
        <v>0</v>
      </c>
      <c r="AA33" s="705">
        <v>13</v>
      </c>
      <c r="AB33" s="703" t="s">
        <v>118</v>
      </c>
      <c r="AC33" s="703" t="s">
        <v>115</v>
      </c>
      <c r="AD33" s="703" t="s">
        <v>84</v>
      </c>
      <c r="AE33" s="703" t="s">
        <v>4153</v>
      </c>
    </row>
    <row r="34" spans="1:31" ht="99.75" customHeight="1" x14ac:dyDescent="0.2">
      <c r="A34" s="703">
        <v>24</v>
      </c>
      <c r="B34" s="704">
        <v>241360</v>
      </c>
      <c r="C34" s="703" t="s">
        <v>4154</v>
      </c>
      <c r="D34" s="703" t="s">
        <v>3745</v>
      </c>
      <c r="E34" s="703" t="s">
        <v>4155</v>
      </c>
      <c r="F34" s="703" t="s">
        <v>4156</v>
      </c>
      <c r="G34" s="703" t="s">
        <v>4157</v>
      </c>
      <c r="H34" s="703" t="s">
        <v>4158</v>
      </c>
      <c r="I34" s="703" t="s">
        <v>375</v>
      </c>
      <c r="J34" s="703" t="s">
        <v>104</v>
      </c>
      <c r="K34" s="703" t="s">
        <v>101</v>
      </c>
      <c r="L34" s="707"/>
      <c r="M34" s="707"/>
      <c r="N34" s="703" t="s">
        <v>4159</v>
      </c>
      <c r="O34" s="703" t="s">
        <v>242</v>
      </c>
      <c r="P34" s="703" t="s">
        <v>4160</v>
      </c>
      <c r="Q34" s="703" t="s">
        <v>4161</v>
      </c>
      <c r="R34" s="703" t="s">
        <v>4162</v>
      </c>
      <c r="S34" s="703" t="s">
        <v>4163</v>
      </c>
      <c r="T34" s="703">
        <v>0</v>
      </c>
      <c r="U34" s="703">
        <v>3</v>
      </c>
      <c r="V34" s="703">
        <v>0</v>
      </c>
      <c r="W34" s="703">
        <v>0</v>
      </c>
      <c r="X34" s="703">
        <v>0</v>
      </c>
      <c r="Y34" s="703">
        <v>0</v>
      </c>
      <c r="Z34" s="705">
        <v>0</v>
      </c>
      <c r="AA34" s="705">
        <v>3</v>
      </c>
      <c r="AB34" s="703" t="s">
        <v>150</v>
      </c>
      <c r="AC34" s="703" t="s">
        <v>115</v>
      </c>
      <c r="AD34" s="703" t="s">
        <v>84</v>
      </c>
      <c r="AE34" s="703" t="s">
        <v>4164</v>
      </c>
    </row>
    <row r="35" spans="1:31" ht="99.75" customHeight="1" x14ac:dyDescent="0.2">
      <c r="A35" s="703">
        <v>25</v>
      </c>
      <c r="B35" s="704">
        <v>241361</v>
      </c>
      <c r="C35" s="703" t="s">
        <v>4165</v>
      </c>
      <c r="D35" s="703" t="s">
        <v>3745</v>
      </c>
      <c r="E35" s="703" t="s">
        <v>4166</v>
      </c>
      <c r="F35" s="703" t="s">
        <v>4167</v>
      </c>
      <c r="G35" s="703" t="s">
        <v>4157</v>
      </c>
      <c r="H35" s="703" t="s">
        <v>4168</v>
      </c>
      <c r="I35" s="703" t="s">
        <v>2671</v>
      </c>
      <c r="J35" s="703" t="s">
        <v>105</v>
      </c>
      <c r="K35" s="703" t="s">
        <v>96</v>
      </c>
      <c r="L35" s="707"/>
      <c r="M35" s="707"/>
      <c r="N35" s="703" t="s">
        <v>4169</v>
      </c>
      <c r="O35" s="703" t="s">
        <v>242</v>
      </c>
      <c r="P35" s="703" t="s">
        <v>4170</v>
      </c>
      <c r="Q35" s="703" t="s">
        <v>4171</v>
      </c>
      <c r="R35" s="703" t="s">
        <v>4172</v>
      </c>
      <c r="S35" s="703" t="s">
        <v>4173</v>
      </c>
      <c r="T35" s="703">
        <v>0</v>
      </c>
      <c r="U35" s="703">
        <v>21</v>
      </c>
      <c r="V35" s="703">
        <v>0</v>
      </c>
      <c r="W35" s="703">
        <v>0</v>
      </c>
      <c r="X35" s="703">
        <v>0</v>
      </c>
      <c r="Y35" s="703">
        <v>0</v>
      </c>
      <c r="Z35" s="705">
        <v>0</v>
      </c>
      <c r="AA35" s="705">
        <v>21</v>
      </c>
      <c r="AB35" s="703" t="s">
        <v>457</v>
      </c>
      <c r="AC35" s="703" t="s">
        <v>115</v>
      </c>
      <c r="AD35" s="703" t="s">
        <v>93</v>
      </c>
      <c r="AE35" s="703" t="s">
        <v>4174</v>
      </c>
    </row>
    <row r="36" spans="1:31" ht="99.75" customHeight="1" x14ac:dyDescent="0.2">
      <c r="A36" s="703">
        <v>26</v>
      </c>
      <c r="B36" s="704">
        <v>241363</v>
      </c>
      <c r="C36" s="703" t="s">
        <v>4175</v>
      </c>
      <c r="D36" s="703" t="s">
        <v>4176</v>
      </c>
      <c r="E36" s="703" t="s">
        <v>4177</v>
      </c>
      <c r="F36" s="703" t="s">
        <v>4178</v>
      </c>
      <c r="G36" s="703" t="s">
        <v>3971</v>
      </c>
      <c r="H36" s="703" t="s">
        <v>4179</v>
      </c>
      <c r="I36" s="703" t="s">
        <v>549</v>
      </c>
      <c r="J36" s="703" t="s">
        <v>339</v>
      </c>
      <c r="K36" s="703" t="s">
        <v>99</v>
      </c>
      <c r="L36" s="703">
        <v>5</v>
      </c>
      <c r="M36" s="703" t="s">
        <v>4180</v>
      </c>
      <c r="N36" s="703" t="s">
        <v>4181</v>
      </c>
      <c r="O36" s="703" t="s">
        <v>242</v>
      </c>
      <c r="P36" s="703" t="s">
        <v>4182</v>
      </c>
      <c r="Q36" s="703" t="s">
        <v>4183</v>
      </c>
      <c r="R36" s="703" t="s">
        <v>4184</v>
      </c>
      <c r="S36" s="703">
        <v>37003571</v>
      </c>
      <c r="T36" s="703">
        <v>0</v>
      </c>
      <c r="U36" s="703">
        <v>4</v>
      </c>
      <c r="V36" s="703">
        <v>0</v>
      </c>
      <c r="W36" s="703">
        <v>0</v>
      </c>
      <c r="X36" s="703">
        <v>0</v>
      </c>
      <c r="Y36" s="703">
        <v>1</v>
      </c>
      <c r="Z36" s="705">
        <v>0</v>
      </c>
      <c r="AA36" s="705">
        <v>5</v>
      </c>
      <c r="AB36" s="703" t="s">
        <v>457</v>
      </c>
      <c r="AC36" s="703" t="s">
        <v>115</v>
      </c>
      <c r="AD36" s="703" t="s">
        <v>84</v>
      </c>
      <c r="AE36" s="703" t="s">
        <v>4185</v>
      </c>
    </row>
    <row r="37" spans="1:31" ht="99.75" customHeight="1" x14ac:dyDescent="0.2">
      <c r="A37" s="703">
        <v>27</v>
      </c>
      <c r="B37" s="704">
        <v>241364</v>
      </c>
      <c r="C37" s="703" t="s">
        <v>4186</v>
      </c>
      <c r="D37" s="703" t="s">
        <v>3902</v>
      </c>
      <c r="E37" s="703" t="s">
        <v>4187</v>
      </c>
      <c r="F37" s="703" t="s">
        <v>4188</v>
      </c>
      <c r="G37" s="703" t="s">
        <v>3971</v>
      </c>
      <c r="H37" s="703" t="s">
        <v>4189</v>
      </c>
      <c r="I37" s="703" t="s">
        <v>2768</v>
      </c>
      <c r="J37" s="703" t="s">
        <v>323</v>
      </c>
      <c r="K37" s="703" t="s">
        <v>100</v>
      </c>
      <c r="L37" s="703">
        <v>952</v>
      </c>
      <c r="M37" s="703" t="s">
        <v>4190</v>
      </c>
      <c r="N37" s="703" t="s">
        <v>4191</v>
      </c>
      <c r="O37" s="703" t="s">
        <v>242</v>
      </c>
      <c r="P37" s="703" t="s">
        <v>4192</v>
      </c>
      <c r="Q37" s="703" t="s">
        <v>4193</v>
      </c>
      <c r="R37" s="703" t="s">
        <v>4194</v>
      </c>
      <c r="S37" s="703" t="s">
        <v>4195</v>
      </c>
      <c r="T37" s="703">
        <v>0</v>
      </c>
      <c r="U37" s="703">
        <v>0</v>
      </c>
      <c r="V37" s="703">
        <v>0</v>
      </c>
      <c r="W37" s="703">
        <v>0</v>
      </c>
      <c r="X37" s="703">
        <v>0</v>
      </c>
      <c r="Y37" s="703">
        <v>1</v>
      </c>
      <c r="Z37" s="705">
        <v>0</v>
      </c>
      <c r="AA37" s="705">
        <v>1</v>
      </c>
      <c r="AB37" s="703" t="s">
        <v>116</v>
      </c>
      <c r="AC37" s="703" t="s">
        <v>115</v>
      </c>
      <c r="AD37" s="703" t="s">
        <v>140</v>
      </c>
      <c r="AE37" s="706" t="s">
        <v>4196</v>
      </c>
    </row>
    <row r="38" spans="1:31" ht="23.25" x14ac:dyDescent="0.55000000000000004">
      <c r="A38" s="720"/>
      <c r="B38" s="721"/>
      <c r="C38" s="721"/>
      <c r="D38" s="721"/>
      <c r="E38" s="721"/>
      <c r="F38" s="721"/>
      <c r="G38" s="721"/>
      <c r="H38" s="721"/>
      <c r="I38" s="721"/>
      <c r="J38" s="721"/>
      <c r="K38" s="721"/>
      <c r="L38" s="721"/>
      <c r="M38" s="721"/>
      <c r="N38" s="721"/>
      <c r="O38" s="721"/>
      <c r="P38" s="721"/>
      <c r="Q38" s="721"/>
      <c r="R38" s="721"/>
      <c r="S38" s="722" t="s">
        <v>129</v>
      </c>
      <c r="T38" s="723">
        <f t="shared" ref="T38:Z38" si="1">SUM(T7:T37)</f>
        <v>2</v>
      </c>
      <c r="U38" s="723">
        <f t="shared" si="1"/>
        <v>93</v>
      </c>
      <c r="V38" s="723">
        <f t="shared" si="1"/>
        <v>1</v>
      </c>
      <c r="W38" s="723">
        <f t="shared" si="1"/>
        <v>41</v>
      </c>
      <c r="X38" s="723">
        <f t="shared" si="1"/>
        <v>5</v>
      </c>
      <c r="Y38" s="723">
        <f t="shared" si="1"/>
        <v>8</v>
      </c>
      <c r="Z38" s="724">
        <f t="shared" si="1"/>
        <v>8</v>
      </c>
      <c r="AA38" s="724">
        <f>SUM(AA7:AA37)</f>
        <v>142</v>
      </c>
      <c r="AB38" s="721"/>
      <c r="AC38" s="721"/>
      <c r="AD38" s="721"/>
      <c r="AE38" s="725"/>
    </row>
  </sheetData>
  <mergeCells count="44">
    <mergeCell ref="AC25:AC26"/>
    <mergeCell ref="AD25:AD26"/>
    <mergeCell ref="AE25:AE26"/>
    <mergeCell ref="A16:A19"/>
    <mergeCell ref="B16:B19"/>
    <mergeCell ref="C16:C19"/>
    <mergeCell ref="D16:D19"/>
    <mergeCell ref="AE16:AE19"/>
    <mergeCell ref="A25:A26"/>
    <mergeCell ref="B25:B26"/>
    <mergeCell ref="C25:C26"/>
    <mergeCell ref="D25:D26"/>
    <mergeCell ref="AB25:AB26"/>
    <mergeCell ref="AE4:AE6"/>
    <mergeCell ref="E5:E6"/>
    <mergeCell ref="F5:F6"/>
    <mergeCell ref="G5:G6"/>
    <mergeCell ref="T5:U5"/>
    <mergeCell ref="V5:W5"/>
    <mergeCell ref="X5:Y5"/>
    <mergeCell ref="Z5:AA5"/>
    <mergeCell ref="Q4:Q6"/>
    <mergeCell ref="R4:R6"/>
    <mergeCell ref="S4:S6"/>
    <mergeCell ref="T4:AA4"/>
    <mergeCell ref="AB4:AB6"/>
    <mergeCell ref="AC4:AC6"/>
    <mergeCell ref="K4:K6"/>
    <mergeCell ref="A1:AE1"/>
    <mergeCell ref="A2:AD2"/>
    <mergeCell ref="A4:A6"/>
    <mergeCell ref="B4:B6"/>
    <mergeCell ref="C4:C6"/>
    <mergeCell ref="D4:D6"/>
    <mergeCell ref="E4:G4"/>
    <mergeCell ref="H4:H6"/>
    <mergeCell ref="I4:I6"/>
    <mergeCell ref="J4:J6"/>
    <mergeCell ref="L4:L6"/>
    <mergeCell ref="M4:M6"/>
    <mergeCell ref="N4:N6"/>
    <mergeCell ref="O4:O6"/>
    <mergeCell ref="P4:P6"/>
    <mergeCell ref="AD4:AD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6"/>
  <sheetViews>
    <sheetView tabSelected="1" workbookViewId="0">
      <selection activeCell="A3" sqref="A3:A5"/>
    </sheetView>
  </sheetViews>
  <sheetFormatPr defaultRowHeight="14.25" x14ac:dyDescent="0.2"/>
  <cols>
    <col min="8" max="16" width="0" hidden="1" customWidth="1"/>
    <col min="17" max="17" width="45.25" customWidth="1"/>
    <col min="49" max="60" width="0" hidden="1" customWidth="1"/>
  </cols>
  <sheetData>
    <row r="1" spans="1:86" ht="21.75" x14ac:dyDescent="0.5">
      <c r="A1" s="1040" t="s">
        <v>162</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row>
    <row r="2" spans="1:86" ht="21.75" x14ac:dyDescent="0.5">
      <c r="A2" s="1040" t="s">
        <v>2191</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row>
    <row r="3" spans="1:86" ht="22.5" thickBot="1" x14ac:dyDescent="0.25">
      <c r="A3" s="1041" t="s">
        <v>163</v>
      </c>
      <c r="B3" s="1042" t="s">
        <v>164</v>
      </c>
      <c r="C3" s="1043"/>
      <c r="D3" s="1041" t="s">
        <v>165</v>
      </c>
      <c r="E3" s="1041"/>
      <c r="F3" s="1041"/>
      <c r="G3" s="1041"/>
      <c r="H3" s="1044" t="s">
        <v>166</v>
      </c>
      <c r="I3" s="1044" t="s">
        <v>167</v>
      </c>
      <c r="J3" s="1044" t="s">
        <v>168</v>
      </c>
      <c r="K3" s="1044" t="s">
        <v>169</v>
      </c>
      <c r="L3" s="1044" t="s">
        <v>170</v>
      </c>
      <c r="M3" s="1044" t="s">
        <v>171</v>
      </c>
      <c r="N3" s="1044" t="s">
        <v>172</v>
      </c>
      <c r="O3" s="1044" t="s">
        <v>173</v>
      </c>
      <c r="P3" s="1044" t="s">
        <v>174</v>
      </c>
      <c r="Q3" s="1041" t="s">
        <v>175</v>
      </c>
      <c r="R3" s="1042" t="s">
        <v>176</v>
      </c>
      <c r="S3" s="1053"/>
      <c r="T3" s="1053"/>
      <c r="U3" s="1053"/>
      <c r="V3" s="1053"/>
      <c r="W3" s="1053"/>
      <c r="X3" s="1053"/>
      <c r="Y3" s="1053"/>
      <c r="Z3" s="1053"/>
      <c r="AA3" s="1053"/>
      <c r="AB3" s="1053"/>
      <c r="AC3" s="1053"/>
      <c r="AD3" s="1053"/>
      <c r="AE3" s="1043"/>
      <c r="AF3" s="1041" t="s">
        <v>177</v>
      </c>
      <c r="AG3" s="1041"/>
      <c r="AH3" s="1041"/>
      <c r="AI3" s="1041"/>
      <c r="AJ3" s="1041"/>
      <c r="AK3" s="1041"/>
      <c r="AL3" s="39"/>
      <c r="AM3" s="40"/>
      <c r="AN3" s="1042" t="s">
        <v>178</v>
      </c>
      <c r="AO3" s="1053"/>
      <c r="AP3" s="1053"/>
      <c r="AQ3" s="1053"/>
      <c r="AR3" s="1053"/>
      <c r="AS3" s="1043"/>
      <c r="AT3" s="1044" t="s">
        <v>122</v>
      </c>
      <c r="AU3" s="1042" t="s">
        <v>179</v>
      </c>
      <c r="AV3" s="1043"/>
      <c r="AW3" s="1061" t="s">
        <v>180</v>
      </c>
      <c r="AX3" s="1061"/>
      <c r="AY3" s="1061"/>
      <c r="AZ3" s="1061"/>
      <c r="BA3" s="1061"/>
      <c r="BB3" s="1061"/>
      <c r="BC3" s="1062" t="s">
        <v>181</v>
      </c>
      <c r="BD3" s="1054" t="s">
        <v>182</v>
      </c>
      <c r="BE3" s="1041" t="s">
        <v>183</v>
      </c>
      <c r="BF3" s="1041"/>
      <c r="BG3" s="1041"/>
      <c r="BH3" s="1041"/>
      <c r="BI3" s="41"/>
      <c r="BJ3" s="41"/>
      <c r="BK3" s="41"/>
      <c r="BL3" s="41"/>
      <c r="BM3" s="41"/>
      <c r="BN3" s="41"/>
      <c r="BO3" s="41"/>
      <c r="BP3" s="41"/>
      <c r="BQ3" s="41"/>
      <c r="BR3" s="41"/>
      <c r="BS3" s="41"/>
      <c r="BT3" s="41"/>
      <c r="BU3" s="41"/>
      <c r="BV3" s="41"/>
      <c r="BW3" s="42"/>
      <c r="BX3" s="42"/>
      <c r="BY3" s="42"/>
      <c r="BZ3" s="41"/>
      <c r="CA3" s="41"/>
      <c r="CB3" s="41"/>
      <c r="CC3" s="41"/>
      <c r="CD3" s="41"/>
      <c r="CE3" s="41"/>
      <c r="CF3" s="41"/>
      <c r="CG3" s="41"/>
      <c r="CH3" s="41"/>
    </row>
    <row r="4" spans="1:86" ht="21.75" x14ac:dyDescent="0.2">
      <c r="A4" s="1041"/>
      <c r="B4" s="1058" t="s">
        <v>184</v>
      </c>
      <c r="C4" s="1054" t="s">
        <v>185</v>
      </c>
      <c r="D4" s="1044" t="s">
        <v>186</v>
      </c>
      <c r="E4" s="1044" t="s">
        <v>187</v>
      </c>
      <c r="F4" s="1044" t="s">
        <v>188</v>
      </c>
      <c r="G4" s="1044" t="s">
        <v>189</v>
      </c>
      <c r="H4" s="1045"/>
      <c r="I4" s="1045"/>
      <c r="J4" s="1045"/>
      <c r="K4" s="1045"/>
      <c r="L4" s="1045"/>
      <c r="M4" s="1045"/>
      <c r="N4" s="1045"/>
      <c r="O4" s="1045"/>
      <c r="P4" s="1045"/>
      <c r="Q4" s="1041"/>
      <c r="R4" s="1044" t="s">
        <v>190</v>
      </c>
      <c r="S4" s="1044" t="s">
        <v>191</v>
      </c>
      <c r="T4" s="1044" t="s">
        <v>192</v>
      </c>
      <c r="U4" s="1044" t="s">
        <v>193</v>
      </c>
      <c r="V4" s="1044" t="s">
        <v>194</v>
      </c>
      <c r="W4" s="1044" t="s">
        <v>195</v>
      </c>
      <c r="X4" s="1044" t="s">
        <v>196</v>
      </c>
      <c r="Y4" s="1044" t="s">
        <v>197</v>
      </c>
      <c r="Z4" s="1054" t="s">
        <v>198</v>
      </c>
      <c r="AA4" s="1044" t="s">
        <v>199</v>
      </c>
      <c r="AB4" s="1044" t="s">
        <v>200</v>
      </c>
      <c r="AC4" s="1044" t="s">
        <v>201</v>
      </c>
      <c r="AD4" s="1044" t="s">
        <v>202</v>
      </c>
      <c r="AE4" s="1056" t="s">
        <v>203</v>
      </c>
      <c r="AF4" s="1044" t="s">
        <v>204</v>
      </c>
      <c r="AG4" s="1044" t="s">
        <v>205</v>
      </c>
      <c r="AH4" s="1044" t="s">
        <v>206</v>
      </c>
      <c r="AI4" s="1051" t="s">
        <v>207</v>
      </c>
      <c r="AJ4" s="1044" t="s">
        <v>208</v>
      </c>
      <c r="AK4" s="1044" t="s">
        <v>209</v>
      </c>
      <c r="AL4" s="1047" t="s">
        <v>210</v>
      </c>
      <c r="AM4" s="1049" t="s">
        <v>211</v>
      </c>
      <c r="AN4" s="1041" t="s">
        <v>115</v>
      </c>
      <c r="AO4" s="1041"/>
      <c r="AP4" s="1041" t="s">
        <v>212</v>
      </c>
      <c r="AQ4" s="1041"/>
      <c r="AR4" s="1053" t="s">
        <v>213</v>
      </c>
      <c r="AS4" s="1043"/>
      <c r="AT4" s="1045"/>
      <c r="AU4" s="1044" t="s">
        <v>124</v>
      </c>
      <c r="AV4" s="1044" t="s">
        <v>214</v>
      </c>
      <c r="AW4" s="1061"/>
      <c r="AX4" s="1061"/>
      <c r="AY4" s="1061"/>
      <c r="AZ4" s="1061"/>
      <c r="BA4" s="1061"/>
      <c r="BB4" s="1061"/>
      <c r="BC4" s="1063"/>
      <c r="BD4" s="1060"/>
      <c r="BE4" s="1041" t="s">
        <v>215</v>
      </c>
      <c r="BF4" s="1041"/>
      <c r="BG4" s="1041" t="s">
        <v>216</v>
      </c>
      <c r="BH4" s="1041"/>
      <c r="BI4" s="41"/>
      <c r="BJ4" s="41"/>
      <c r="BK4" s="41"/>
      <c r="BL4" s="41"/>
      <c r="BM4" s="41"/>
      <c r="BN4" s="43" t="s">
        <v>217</v>
      </c>
      <c r="BO4" s="43" t="s">
        <v>217</v>
      </c>
      <c r="BP4" s="44" t="s">
        <v>217</v>
      </c>
      <c r="BQ4" s="44" t="s">
        <v>217</v>
      </c>
      <c r="BR4" s="44" t="s">
        <v>217</v>
      </c>
      <c r="BS4" s="44" t="s">
        <v>217</v>
      </c>
      <c r="BT4" s="44" t="s">
        <v>217</v>
      </c>
      <c r="BU4" s="44" t="s">
        <v>217</v>
      </c>
      <c r="BV4" s="44" t="s">
        <v>217</v>
      </c>
      <c r="BW4" s="44" t="s">
        <v>217</v>
      </c>
      <c r="BX4" s="44" t="s">
        <v>217</v>
      </c>
      <c r="BY4" s="44" t="s">
        <v>217</v>
      </c>
      <c r="BZ4" s="44" t="s">
        <v>217</v>
      </c>
      <c r="CA4" s="44" t="s">
        <v>217</v>
      </c>
      <c r="CB4" s="44" t="s">
        <v>217</v>
      </c>
      <c r="CC4" s="44"/>
      <c r="CD4" s="45" t="s">
        <v>217</v>
      </c>
      <c r="CE4" s="44" t="s">
        <v>217</v>
      </c>
      <c r="CF4" s="44" t="s">
        <v>217</v>
      </c>
      <c r="CG4" s="44" t="s">
        <v>217</v>
      </c>
      <c r="CH4" s="44" t="s">
        <v>217</v>
      </c>
    </row>
    <row r="5" spans="1:86" ht="54" customHeight="1" x14ac:dyDescent="0.2">
      <c r="A5" s="1041"/>
      <c r="B5" s="1059"/>
      <c r="C5" s="1055"/>
      <c r="D5" s="1046"/>
      <c r="E5" s="1046"/>
      <c r="F5" s="1046"/>
      <c r="G5" s="1046"/>
      <c r="H5" s="1046"/>
      <c r="I5" s="1046"/>
      <c r="J5" s="1046"/>
      <c r="K5" s="1046"/>
      <c r="L5" s="1046"/>
      <c r="M5" s="1046"/>
      <c r="N5" s="1046"/>
      <c r="O5" s="1046"/>
      <c r="P5" s="1046"/>
      <c r="Q5" s="1041"/>
      <c r="R5" s="1046"/>
      <c r="S5" s="1046"/>
      <c r="T5" s="1046"/>
      <c r="U5" s="1046"/>
      <c r="V5" s="1046"/>
      <c r="W5" s="1046"/>
      <c r="X5" s="1046"/>
      <c r="Y5" s="1046"/>
      <c r="Z5" s="1055"/>
      <c r="AA5" s="1046"/>
      <c r="AB5" s="1046"/>
      <c r="AC5" s="1046"/>
      <c r="AD5" s="1046"/>
      <c r="AE5" s="1057"/>
      <c r="AF5" s="1046"/>
      <c r="AG5" s="1046"/>
      <c r="AH5" s="1046"/>
      <c r="AI5" s="1052"/>
      <c r="AJ5" s="1046"/>
      <c r="AK5" s="1046"/>
      <c r="AL5" s="1048"/>
      <c r="AM5" s="1050"/>
      <c r="AN5" s="46" t="s">
        <v>218</v>
      </c>
      <c r="AO5" s="46" t="s">
        <v>219</v>
      </c>
      <c r="AP5" s="46" t="s">
        <v>218</v>
      </c>
      <c r="AQ5" s="46" t="s">
        <v>219</v>
      </c>
      <c r="AR5" s="46" t="s">
        <v>218</v>
      </c>
      <c r="AS5" s="46" t="s">
        <v>219</v>
      </c>
      <c r="AT5" s="1046"/>
      <c r="AU5" s="1046"/>
      <c r="AV5" s="1046"/>
      <c r="AW5" s="47" t="s">
        <v>218</v>
      </c>
      <c r="AX5" s="47" t="s">
        <v>219</v>
      </c>
      <c r="AY5" s="47" t="s">
        <v>220</v>
      </c>
      <c r="AZ5" s="47" t="s">
        <v>221</v>
      </c>
      <c r="BA5" s="47" t="s">
        <v>208</v>
      </c>
      <c r="BB5" s="47" t="s">
        <v>222</v>
      </c>
      <c r="BC5" s="1064"/>
      <c r="BD5" s="1055"/>
      <c r="BE5" s="46" t="s">
        <v>223</v>
      </c>
      <c r="BF5" s="46" t="s">
        <v>224</v>
      </c>
      <c r="BG5" s="46" t="s">
        <v>225</v>
      </c>
      <c r="BH5" s="46" t="s">
        <v>224</v>
      </c>
      <c r="BI5" s="41"/>
      <c r="BJ5" s="41"/>
      <c r="BK5" s="41"/>
      <c r="BL5" s="41"/>
      <c r="BM5" s="41"/>
      <c r="BN5" s="48"/>
      <c r="BO5" s="49"/>
      <c r="BP5" s="49"/>
      <c r="BQ5" s="49"/>
      <c r="BR5" s="49"/>
      <c r="BS5" s="49"/>
      <c r="BT5" s="49"/>
      <c r="BU5" s="49"/>
      <c r="BV5" s="49"/>
      <c r="BW5" s="50"/>
      <c r="BX5" s="50"/>
      <c r="BY5" s="50"/>
      <c r="BZ5" s="49"/>
      <c r="CA5" s="49"/>
      <c r="CB5" s="49"/>
      <c r="CC5" s="49"/>
      <c r="CD5" s="51"/>
      <c r="CE5" s="49"/>
      <c r="CF5" s="49"/>
      <c r="CG5" s="49"/>
      <c r="CH5" s="49"/>
    </row>
    <row r="6" spans="1:86" ht="54" customHeight="1" x14ac:dyDescent="0.2">
      <c r="A6" s="52">
        <v>1</v>
      </c>
      <c r="B6" s="53">
        <v>42279</v>
      </c>
      <c r="C6" s="54"/>
      <c r="D6" s="52" t="s">
        <v>226</v>
      </c>
      <c r="E6" s="52" t="s">
        <v>227</v>
      </c>
      <c r="F6" s="52" t="s">
        <v>228</v>
      </c>
      <c r="G6" s="52" t="s">
        <v>229</v>
      </c>
      <c r="H6" s="52" t="s">
        <v>230</v>
      </c>
      <c r="I6" s="52" t="s">
        <v>231</v>
      </c>
      <c r="J6" s="52" t="s">
        <v>232</v>
      </c>
      <c r="K6" s="52" t="s">
        <v>233</v>
      </c>
      <c r="L6" s="52" t="s">
        <v>234</v>
      </c>
      <c r="M6" s="52" t="s">
        <v>235</v>
      </c>
      <c r="N6" s="52" t="s">
        <v>93</v>
      </c>
      <c r="O6" s="52" t="s">
        <v>236</v>
      </c>
      <c r="P6" s="52" t="s">
        <v>237</v>
      </c>
      <c r="Q6" s="55" t="s">
        <v>238</v>
      </c>
      <c r="R6" s="52" t="s">
        <v>239</v>
      </c>
      <c r="S6" s="56" t="s">
        <v>101</v>
      </c>
      <c r="T6" s="52">
        <v>947</v>
      </c>
      <c r="U6" s="52" t="s">
        <v>240</v>
      </c>
      <c r="V6" s="52" t="s">
        <v>241</v>
      </c>
      <c r="W6" s="52" t="s">
        <v>104</v>
      </c>
      <c r="X6" s="57">
        <v>41439</v>
      </c>
      <c r="Y6" s="58" t="str">
        <f t="shared" ref="Y6:Y41" si="0">DATEDIF(X6,B6,"y") &amp; " ปี, " &amp; DATEDIF(X6,B6,"ym") &amp; " เดือน"</f>
        <v>2 ปี, 3 เดือน</v>
      </c>
      <c r="Z6" s="58" t="s">
        <v>242</v>
      </c>
      <c r="AA6" s="52" t="s">
        <v>243</v>
      </c>
      <c r="AB6" s="52" t="s">
        <v>244</v>
      </c>
      <c r="AC6" s="52" t="s">
        <v>245</v>
      </c>
      <c r="AD6" s="52">
        <v>1</v>
      </c>
      <c r="AE6" s="52">
        <v>9</v>
      </c>
      <c r="AF6" s="52" t="s">
        <v>246</v>
      </c>
      <c r="AG6" s="59" t="s">
        <v>247</v>
      </c>
      <c r="AH6" s="57">
        <v>37804</v>
      </c>
      <c r="AI6" s="60" t="s">
        <v>248</v>
      </c>
      <c r="AJ6" s="52">
        <f>58-21</f>
        <v>37</v>
      </c>
      <c r="AK6" s="58" t="str">
        <f>DATEDIF(AH6,B6,"y") &amp; " ปี, " &amp; DATEDIF(AH6,B6,"ym") &amp; " เดือน"</f>
        <v>12 ปี, 3 เดือน</v>
      </c>
      <c r="AL6" s="61"/>
      <c r="AM6" s="58"/>
      <c r="AN6" s="52">
        <v>0</v>
      </c>
      <c r="AO6" s="52">
        <v>0</v>
      </c>
      <c r="AP6" s="52">
        <v>1</v>
      </c>
      <c r="AQ6" s="52">
        <v>0</v>
      </c>
      <c r="AR6" s="52">
        <f>+AN6+AP6</f>
        <v>1</v>
      </c>
      <c r="AS6" s="52">
        <f>+AO6+AQ6</f>
        <v>0</v>
      </c>
      <c r="AT6" s="55" t="s">
        <v>116</v>
      </c>
      <c r="AU6" s="55" t="s">
        <v>115</v>
      </c>
      <c r="AV6" s="62" t="s">
        <v>249</v>
      </c>
      <c r="AW6" s="63">
        <v>0</v>
      </c>
      <c r="AX6" s="63">
        <v>0</v>
      </c>
      <c r="AY6" s="64"/>
      <c r="AZ6" s="64"/>
      <c r="BA6" s="64"/>
      <c r="BB6" s="64"/>
      <c r="BC6" s="65"/>
      <c r="BD6" s="65" t="s">
        <v>250</v>
      </c>
      <c r="BE6" s="55" t="s">
        <v>93</v>
      </c>
      <c r="BF6" s="55"/>
      <c r="BG6" s="55" t="s">
        <v>93</v>
      </c>
      <c r="BH6" s="55"/>
      <c r="BI6" s="66"/>
      <c r="BJ6" s="66"/>
      <c r="BK6" s="66"/>
      <c r="BL6" s="66"/>
      <c r="BM6" s="66"/>
      <c r="BN6" s="67" t="s">
        <v>251</v>
      </c>
      <c r="BO6" s="68" t="s">
        <v>252</v>
      </c>
      <c r="BP6" s="68" t="s">
        <v>168</v>
      </c>
      <c r="BQ6" s="68" t="s">
        <v>169</v>
      </c>
      <c r="BR6" s="68" t="s">
        <v>170</v>
      </c>
      <c r="BS6" s="68" t="s">
        <v>171</v>
      </c>
      <c r="BT6" s="68" t="s">
        <v>172</v>
      </c>
      <c r="BU6" s="68" t="s">
        <v>173</v>
      </c>
      <c r="BV6" s="69" t="s">
        <v>174</v>
      </c>
      <c r="BW6" s="70" t="s">
        <v>191</v>
      </c>
      <c r="BX6" s="71" t="s">
        <v>253</v>
      </c>
      <c r="BY6" s="71" t="s">
        <v>254</v>
      </c>
      <c r="BZ6" s="71" t="s">
        <v>122</v>
      </c>
      <c r="CA6" s="71" t="s">
        <v>124</v>
      </c>
      <c r="CB6" s="71" t="s">
        <v>214</v>
      </c>
      <c r="CC6" s="68"/>
      <c r="CD6" s="72" t="s">
        <v>255</v>
      </c>
      <c r="CE6" s="62" t="s">
        <v>223</v>
      </c>
      <c r="CF6" s="62" t="s">
        <v>256</v>
      </c>
      <c r="CG6" s="62" t="s">
        <v>198</v>
      </c>
      <c r="CH6" s="62" t="s">
        <v>182</v>
      </c>
    </row>
    <row r="7" spans="1:86" ht="54" customHeight="1" x14ac:dyDescent="0.2">
      <c r="A7" s="73">
        <v>1</v>
      </c>
      <c r="B7" s="53">
        <v>42736</v>
      </c>
      <c r="C7" s="74">
        <v>0.77083333333333337</v>
      </c>
      <c r="D7" s="75" t="s">
        <v>257</v>
      </c>
      <c r="E7" s="75" t="s">
        <v>258</v>
      </c>
      <c r="F7" s="75" t="s">
        <v>228</v>
      </c>
      <c r="G7" s="75" t="s">
        <v>259</v>
      </c>
      <c r="H7" s="76" t="s">
        <v>230</v>
      </c>
      <c r="I7" s="76" t="s">
        <v>231</v>
      </c>
      <c r="J7" s="76" t="s">
        <v>93</v>
      </c>
      <c r="K7" s="76" t="s">
        <v>93</v>
      </c>
      <c r="L7" s="76" t="s">
        <v>93</v>
      </c>
      <c r="M7" s="76" t="s">
        <v>93</v>
      </c>
      <c r="N7" s="76" t="s">
        <v>93</v>
      </c>
      <c r="O7" s="76" t="s">
        <v>93</v>
      </c>
      <c r="P7" s="76" t="s">
        <v>93</v>
      </c>
      <c r="Q7" s="77" t="s">
        <v>260</v>
      </c>
      <c r="R7" s="78" t="s">
        <v>261</v>
      </c>
      <c r="S7" s="73" t="s">
        <v>100</v>
      </c>
      <c r="T7" s="76">
        <v>24</v>
      </c>
      <c r="U7" s="76" t="s">
        <v>262</v>
      </c>
      <c r="V7" s="73" t="s">
        <v>263</v>
      </c>
      <c r="W7" s="73" t="s">
        <v>104</v>
      </c>
      <c r="X7" s="79">
        <v>41446</v>
      </c>
      <c r="Y7" s="58" t="str">
        <f t="shared" si="0"/>
        <v>3 ปี, 6 เดือน</v>
      </c>
      <c r="Z7" s="80" t="s">
        <v>242</v>
      </c>
      <c r="AA7" s="81" t="s">
        <v>243</v>
      </c>
      <c r="AB7" s="81" t="s">
        <v>264</v>
      </c>
      <c r="AC7" s="81">
        <v>0</v>
      </c>
      <c r="AD7" s="81">
        <v>1</v>
      </c>
      <c r="AE7" s="81">
        <v>9</v>
      </c>
      <c r="AF7" s="81" t="s">
        <v>265</v>
      </c>
      <c r="AG7" s="82" t="s">
        <v>266</v>
      </c>
      <c r="AH7" s="83">
        <v>35192</v>
      </c>
      <c r="AI7" s="84" t="s">
        <v>248</v>
      </c>
      <c r="AJ7" s="81">
        <v>52</v>
      </c>
      <c r="AK7" s="58" t="str">
        <f t="shared" ref="AK7:AK41" si="1">DATEDIF(AH7,B7,"y") &amp; " ปี, " &amp; DATEDIF(AH7,B7,"ym") &amp; " เดือน"</f>
        <v>20 ปี, 7 เดือน</v>
      </c>
      <c r="AL7" s="85">
        <v>42938</v>
      </c>
      <c r="AM7" s="86">
        <v>1</v>
      </c>
      <c r="AN7" s="73">
        <v>0</v>
      </c>
      <c r="AO7" s="73">
        <v>0</v>
      </c>
      <c r="AP7" s="73">
        <v>0</v>
      </c>
      <c r="AQ7" s="73">
        <v>0</v>
      </c>
      <c r="AR7" s="81">
        <f>AN7+AP7</f>
        <v>0</v>
      </c>
      <c r="AS7" s="81">
        <f>AO7+AQ7</f>
        <v>0</v>
      </c>
      <c r="AT7" s="87" t="s">
        <v>267</v>
      </c>
      <c r="AU7" s="77" t="s">
        <v>122</v>
      </c>
      <c r="AV7" s="88" t="s">
        <v>268</v>
      </c>
      <c r="AW7" s="89"/>
      <c r="AX7" s="89"/>
      <c r="AY7" s="90"/>
      <c r="AZ7" s="90"/>
      <c r="BA7" s="90"/>
      <c r="BB7" s="90"/>
      <c r="BC7" s="91"/>
      <c r="BD7" s="91" t="s">
        <v>269</v>
      </c>
      <c r="BE7" s="87" t="s">
        <v>93</v>
      </c>
      <c r="BF7" s="87"/>
      <c r="BG7" s="87" t="s">
        <v>93</v>
      </c>
      <c r="BH7" s="87"/>
      <c r="BI7" s="92"/>
      <c r="BJ7" s="92"/>
      <c r="BK7" s="92"/>
      <c r="BL7" s="92"/>
      <c r="BM7" s="92"/>
      <c r="BN7" s="93" t="s">
        <v>270</v>
      </c>
      <c r="BO7" s="94" t="s">
        <v>231</v>
      </c>
      <c r="BP7" s="94" t="s">
        <v>271</v>
      </c>
      <c r="BQ7" s="94" t="s">
        <v>233</v>
      </c>
      <c r="BR7" s="94" t="s">
        <v>272</v>
      </c>
      <c r="BS7" s="94" t="s">
        <v>273</v>
      </c>
      <c r="BT7" s="94" t="s">
        <v>274</v>
      </c>
      <c r="BU7" s="95" t="s">
        <v>275</v>
      </c>
      <c r="BV7" s="94" t="s">
        <v>237</v>
      </c>
      <c r="BW7" s="94" t="s">
        <v>276</v>
      </c>
      <c r="BX7" s="94" t="s">
        <v>277</v>
      </c>
      <c r="BY7" s="94" t="s">
        <v>104</v>
      </c>
      <c r="BZ7" s="94" t="s">
        <v>118</v>
      </c>
      <c r="CA7" s="94" t="s">
        <v>115</v>
      </c>
      <c r="CB7" s="94" t="s">
        <v>84</v>
      </c>
      <c r="CC7" s="94"/>
      <c r="CD7" s="96" t="s">
        <v>278</v>
      </c>
      <c r="CE7" s="92" t="s">
        <v>279</v>
      </c>
      <c r="CF7" s="92" t="s">
        <v>280</v>
      </c>
      <c r="CG7" s="92" t="s">
        <v>242</v>
      </c>
      <c r="CH7" s="92" t="s">
        <v>281</v>
      </c>
    </row>
    <row r="8" spans="1:86" ht="54" customHeight="1" x14ac:dyDescent="0.2">
      <c r="A8" s="73">
        <v>2</v>
      </c>
      <c r="B8" s="53">
        <v>42736</v>
      </c>
      <c r="C8" s="74">
        <v>0.59375</v>
      </c>
      <c r="D8" s="76" t="s">
        <v>282</v>
      </c>
      <c r="E8" s="76" t="s">
        <v>283</v>
      </c>
      <c r="F8" s="76" t="s">
        <v>284</v>
      </c>
      <c r="G8" s="76" t="s">
        <v>285</v>
      </c>
      <c r="H8" s="76" t="s">
        <v>230</v>
      </c>
      <c r="I8" s="76" t="s">
        <v>286</v>
      </c>
      <c r="J8" s="76" t="s">
        <v>232</v>
      </c>
      <c r="K8" s="76" t="s">
        <v>93</v>
      </c>
      <c r="L8" s="76" t="s">
        <v>93</v>
      </c>
      <c r="M8" s="76" t="s">
        <v>93</v>
      </c>
      <c r="N8" s="76" t="s">
        <v>93</v>
      </c>
      <c r="O8" s="76" t="s">
        <v>93</v>
      </c>
      <c r="P8" s="76" t="s">
        <v>93</v>
      </c>
      <c r="Q8" s="77" t="s">
        <v>287</v>
      </c>
      <c r="R8" s="73" t="s">
        <v>288</v>
      </c>
      <c r="S8" s="73" t="s">
        <v>101</v>
      </c>
      <c r="T8" s="97">
        <v>737</v>
      </c>
      <c r="U8" s="73" t="s">
        <v>289</v>
      </c>
      <c r="V8" s="73" t="s">
        <v>290</v>
      </c>
      <c r="W8" s="73" t="s">
        <v>105</v>
      </c>
      <c r="X8" s="79">
        <v>41487</v>
      </c>
      <c r="Y8" s="58" t="str">
        <f t="shared" si="0"/>
        <v>3 ปี, 5 เดือน</v>
      </c>
      <c r="Z8" s="80" t="s">
        <v>242</v>
      </c>
      <c r="AA8" s="81" t="s">
        <v>243</v>
      </c>
      <c r="AB8" s="81" t="s">
        <v>291</v>
      </c>
      <c r="AC8" s="81">
        <v>0</v>
      </c>
      <c r="AD8" s="81">
        <v>1</v>
      </c>
      <c r="AE8" s="81">
        <v>1</v>
      </c>
      <c r="AF8" s="81" t="s">
        <v>292</v>
      </c>
      <c r="AG8" s="82" t="s">
        <v>293</v>
      </c>
      <c r="AH8" s="98">
        <v>41946</v>
      </c>
      <c r="AI8" s="84" t="s">
        <v>248</v>
      </c>
      <c r="AJ8" s="81">
        <v>65</v>
      </c>
      <c r="AK8" s="58" t="str">
        <f t="shared" si="1"/>
        <v>2 ปี, 1 เดือน</v>
      </c>
      <c r="AL8" s="85">
        <v>42737</v>
      </c>
      <c r="AM8" s="86">
        <v>1</v>
      </c>
      <c r="AN8" s="73">
        <v>0</v>
      </c>
      <c r="AO8" s="73">
        <v>0</v>
      </c>
      <c r="AP8" s="73">
        <v>1</v>
      </c>
      <c r="AQ8" s="73">
        <v>1</v>
      </c>
      <c r="AR8" s="81">
        <f t="shared" ref="AR8:AS36" si="2">AN8+AP8</f>
        <v>1</v>
      </c>
      <c r="AS8" s="81">
        <f t="shared" si="2"/>
        <v>1</v>
      </c>
      <c r="AT8" s="87" t="s">
        <v>116</v>
      </c>
      <c r="AU8" s="77" t="s">
        <v>122</v>
      </c>
      <c r="AV8" s="88" t="s">
        <v>84</v>
      </c>
      <c r="AW8" s="89"/>
      <c r="AX8" s="89"/>
      <c r="AY8" s="90"/>
      <c r="AZ8" s="90"/>
      <c r="BA8" s="90"/>
      <c r="BB8" s="90"/>
      <c r="BC8" s="91"/>
      <c r="BD8" s="91" t="s">
        <v>269</v>
      </c>
      <c r="BE8" s="87" t="s">
        <v>93</v>
      </c>
      <c r="BF8" s="87"/>
      <c r="BG8" s="87" t="s">
        <v>93</v>
      </c>
      <c r="BH8" s="87"/>
      <c r="BI8" s="92"/>
      <c r="BJ8" s="92"/>
      <c r="BK8" s="92"/>
      <c r="BL8" s="92"/>
      <c r="BM8" s="92"/>
      <c r="BN8" s="93" t="s">
        <v>230</v>
      </c>
      <c r="BO8" s="94" t="s">
        <v>286</v>
      </c>
      <c r="BP8" s="94" t="s">
        <v>294</v>
      </c>
      <c r="BQ8" s="94" t="s">
        <v>295</v>
      </c>
      <c r="BR8" s="94" t="s">
        <v>234</v>
      </c>
      <c r="BS8" s="94" t="s">
        <v>296</v>
      </c>
      <c r="BT8" s="94" t="s">
        <v>297</v>
      </c>
      <c r="BU8" s="94" t="s">
        <v>298</v>
      </c>
      <c r="BV8" s="94" t="s">
        <v>299</v>
      </c>
      <c r="BW8" s="94" t="s">
        <v>100</v>
      </c>
      <c r="BX8" s="94" t="s">
        <v>300</v>
      </c>
      <c r="BY8" s="94" t="s">
        <v>105</v>
      </c>
      <c r="BZ8" s="94" t="s">
        <v>119</v>
      </c>
      <c r="CA8" s="94" t="s">
        <v>122</v>
      </c>
      <c r="CB8" s="94" t="s">
        <v>268</v>
      </c>
      <c r="CC8" s="94"/>
      <c r="CD8" s="96" t="s">
        <v>301</v>
      </c>
      <c r="CE8" s="92" t="s">
        <v>302</v>
      </c>
      <c r="CF8" s="92" t="s">
        <v>303</v>
      </c>
      <c r="CG8" s="92" t="s">
        <v>304</v>
      </c>
      <c r="CH8" s="92" t="s">
        <v>269</v>
      </c>
    </row>
    <row r="9" spans="1:86" ht="54" customHeight="1" x14ac:dyDescent="0.2">
      <c r="A9" s="76">
        <v>3</v>
      </c>
      <c r="B9" s="53">
        <v>42736</v>
      </c>
      <c r="C9" s="74">
        <v>0.50763888888888886</v>
      </c>
      <c r="D9" s="76" t="s">
        <v>305</v>
      </c>
      <c r="E9" s="76" t="s">
        <v>306</v>
      </c>
      <c r="F9" s="76" t="s">
        <v>307</v>
      </c>
      <c r="G9" s="76" t="s">
        <v>308</v>
      </c>
      <c r="H9" s="76" t="s">
        <v>93</v>
      </c>
      <c r="I9" s="76" t="s">
        <v>286</v>
      </c>
      <c r="J9" s="76" t="s">
        <v>93</v>
      </c>
      <c r="K9" s="76" t="s">
        <v>93</v>
      </c>
      <c r="L9" s="76" t="s">
        <v>93</v>
      </c>
      <c r="M9" s="76" t="s">
        <v>93</v>
      </c>
      <c r="N9" s="76" t="s">
        <v>93</v>
      </c>
      <c r="O9" s="76" t="s">
        <v>93</v>
      </c>
      <c r="P9" s="76" t="s">
        <v>93</v>
      </c>
      <c r="Q9" s="87" t="s">
        <v>309</v>
      </c>
      <c r="R9" s="76" t="s">
        <v>310</v>
      </c>
      <c r="S9" s="76" t="s">
        <v>96</v>
      </c>
      <c r="T9" s="76" t="s">
        <v>93</v>
      </c>
      <c r="U9" s="76" t="s">
        <v>93</v>
      </c>
      <c r="V9" s="76" t="s">
        <v>311</v>
      </c>
      <c r="W9" s="76" t="s">
        <v>105</v>
      </c>
      <c r="X9" s="79">
        <v>28356</v>
      </c>
      <c r="Y9" s="58" t="str">
        <f t="shared" si="0"/>
        <v>39 ปี, 4 เดือน</v>
      </c>
      <c r="Z9" s="80" t="s">
        <v>242</v>
      </c>
      <c r="AA9" s="81" t="s">
        <v>312</v>
      </c>
      <c r="AB9" s="81" t="s">
        <v>313</v>
      </c>
      <c r="AC9" s="81" t="s">
        <v>312</v>
      </c>
      <c r="AD9" s="81">
        <v>1</v>
      </c>
      <c r="AE9" s="81">
        <v>1</v>
      </c>
      <c r="AF9" s="81" t="s">
        <v>314</v>
      </c>
      <c r="AG9" s="82" t="s">
        <v>315</v>
      </c>
      <c r="AH9" s="83">
        <v>37589</v>
      </c>
      <c r="AI9" s="84" t="s">
        <v>248</v>
      </c>
      <c r="AJ9" s="81">
        <v>62</v>
      </c>
      <c r="AK9" s="58" t="str">
        <f t="shared" si="1"/>
        <v>14 ปี, 1 เดือน</v>
      </c>
      <c r="AL9" s="99">
        <v>43067</v>
      </c>
      <c r="AM9" s="80">
        <v>1</v>
      </c>
      <c r="AN9" s="81">
        <v>0</v>
      </c>
      <c r="AO9" s="81">
        <v>1</v>
      </c>
      <c r="AP9" s="81">
        <v>0</v>
      </c>
      <c r="AQ9" s="81">
        <v>1</v>
      </c>
      <c r="AR9" s="81">
        <f t="shared" si="2"/>
        <v>0</v>
      </c>
      <c r="AS9" s="81">
        <f t="shared" si="2"/>
        <v>2</v>
      </c>
      <c r="AT9" s="87" t="s">
        <v>115</v>
      </c>
      <c r="AU9" s="26" t="s">
        <v>122</v>
      </c>
      <c r="AV9" s="88" t="s">
        <v>316</v>
      </c>
      <c r="AW9" s="89"/>
      <c r="AX9" s="89"/>
      <c r="AY9" s="90"/>
      <c r="AZ9" s="90"/>
      <c r="BA9" s="90"/>
      <c r="BB9" s="90"/>
      <c r="BC9" s="91"/>
      <c r="BD9" s="91" t="s">
        <v>269</v>
      </c>
      <c r="BE9" s="87" t="s">
        <v>93</v>
      </c>
      <c r="BF9" s="87"/>
      <c r="BG9" s="87" t="s">
        <v>317</v>
      </c>
      <c r="BH9" s="87"/>
      <c r="BI9" s="92"/>
      <c r="BJ9" s="92"/>
      <c r="BK9" s="92"/>
      <c r="BL9" s="92"/>
      <c r="BM9" s="92"/>
      <c r="BN9" s="92" t="s">
        <v>317</v>
      </c>
      <c r="BO9" s="94" t="s">
        <v>318</v>
      </c>
      <c r="BP9" s="94" t="s">
        <v>232</v>
      </c>
      <c r="BQ9" s="94" t="s">
        <v>319</v>
      </c>
      <c r="BR9" s="94" t="s">
        <v>320</v>
      </c>
      <c r="BS9" s="94" t="s">
        <v>235</v>
      </c>
      <c r="BT9" s="94" t="s">
        <v>321</v>
      </c>
      <c r="BU9" s="94" t="s">
        <v>236</v>
      </c>
      <c r="BV9" s="94" t="s">
        <v>322</v>
      </c>
      <c r="BW9" s="94" t="s">
        <v>101</v>
      </c>
      <c r="BX9" s="94" t="s">
        <v>241</v>
      </c>
      <c r="BY9" s="94" t="s">
        <v>323</v>
      </c>
      <c r="BZ9" s="94" t="s">
        <v>128</v>
      </c>
      <c r="CA9" s="94" t="s">
        <v>123</v>
      </c>
      <c r="CB9" s="94" t="s">
        <v>316</v>
      </c>
      <c r="CC9" s="94"/>
      <c r="CD9" s="96" t="s">
        <v>324</v>
      </c>
      <c r="CE9" s="92" t="s">
        <v>325</v>
      </c>
      <c r="CF9" s="92" t="s">
        <v>326</v>
      </c>
      <c r="CG9" s="100" t="s">
        <v>93</v>
      </c>
      <c r="CH9" s="101" t="s">
        <v>250</v>
      </c>
    </row>
    <row r="10" spans="1:86" ht="54" customHeight="1" x14ac:dyDescent="0.2">
      <c r="A10" s="76">
        <v>3.1</v>
      </c>
      <c r="B10" s="53">
        <v>42736</v>
      </c>
      <c r="C10" s="74">
        <v>0.50763888888888886</v>
      </c>
      <c r="D10" s="76" t="s">
        <v>305</v>
      </c>
      <c r="E10" s="76" t="s">
        <v>306</v>
      </c>
      <c r="F10" s="76" t="s">
        <v>307</v>
      </c>
      <c r="G10" s="76" t="s">
        <v>308</v>
      </c>
      <c r="H10" s="76" t="s">
        <v>93</v>
      </c>
      <c r="I10" s="76" t="s">
        <v>286</v>
      </c>
      <c r="J10" s="76" t="s">
        <v>93</v>
      </c>
      <c r="K10" s="76" t="s">
        <v>93</v>
      </c>
      <c r="L10" s="76" t="s">
        <v>93</v>
      </c>
      <c r="M10" s="76" t="s">
        <v>93</v>
      </c>
      <c r="N10" s="76" t="s">
        <v>93</v>
      </c>
      <c r="O10" s="76" t="s">
        <v>93</v>
      </c>
      <c r="P10" s="76" t="s">
        <v>93</v>
      </c>
      <c r="Q10" s="87" t="s">
        <v>309</v>
      </c>
      <c r="R10" s="81" t="s">
        <v>327</v>
      </c>
      <c r="S10" s="76" t="s">
        <v>96</v>
      </c>
      <c r="T10" s="76" t="s">
        <v>93</v>
      </c>
      <c r="U10" s="76" t="s">
        <v>93</v>
      </c>
      <c r="V10" s="76" t="s">
        <v>311</v>
      </c>
      <c r="W10" s="76" t="s">
        <v>105</v>
      </c>
      <c r="X10" s="79">
        <v>26031</v>
      </c>
      <c r="Y10" s="58" t="str">
        <f t="shared" si="0"/>
        <v>45 ปี, 8 เดือน</v>
      </c>
      <c r="Z10" s="80" t="s">
        <v>242</v>
      </c>
      <c r="AA10" s="81" t="s">
        <v>328</v>
      </c>
      <c r="AB10" s="81" t="s">
        <v>329</v>
      </c>
      <c r="AC10" s="81" t="s">
        <v>328</v>
      </c>
      <c r="AD10" s="81">
        <v>1</v>
      </c>
      <c r="AE10" s="81">
        <v>9</v>
      </c>
      <c r="AF10" s="81" t="s">
        <v>330</v>
      </c>
      <c r="AG10" s="82" t="s">
        <v>331</v>
      </c>
      <c r="AH10" s="83">
        <v>42040</v>
      </c>
      <c r="AI10" s="84" t="s">
        <v>248</v>
      </c>
      <c r="AJ10" s="81">
        <v>25</v>
      </c>
      <c r="AK10" s="58" t="str">
        <f t="shared" si="1"/>
        <v>1 ปี, 10 เดือน</v>
      </c>
      <c r="AL10" s="99">
        <v>43135</v>
      </c>
      <c r="AM10" s="80">
        <v>1</v>
      </c>
      <c r="AN10" s="81">
        <v>0</v>
      </c>
      <c r="AO10" s="81">
        <v>1</v>
      </c>
      <c r="AP10" s="81">
        <v>0</v>
      </c>
      <c r="AQ10" s="81">
        <v>0</v>
      </c>
      <c r="AR10" s="81">
        <f t="shared" si="2"/>
        <v>0</v>
      </c>
      <c r="AS10" s="81">
        <f t="shared" si="2"/>
        <v>1</v>
      </c>
      <c r="AT10" s="87" t="s">
        <v>115</v>
      </c>
      <c r="AU10" s="26" t="s">
        <v>122</v>
      </c>
      <c r="AV10" s="88" t="s">
        <v>316</v>
      </c>
      <c r="AW10" s="89"/>
      <c r="AX10" s="89"/>
      <c r="AY10" s="90"/>
      <c r="AZ10" s="90"/>
      <c r="BA10" s="90"/>
      <c r="BB10" s="90"/>
      <c r="BC10" s="91"/>
      <c r="BD10" s="91" t="s">
        <v>269</v>
      </c>
      <c r="BE10" s="87" t="s">
        <v>93</v>
      </c>
      <c r="BF10" s="87"/>
      <c r="BG10" s="87" t="s">
        <v>93</v>
      </c>
      <c r="BH10" s="87"/>
      <c r="BI10" s="92"/>
      <c r="BJ10" s="92"/>
      <c r="BK10" s="92"/>
      <c r="BL10" s="92"/>
      <c r="BM10" s="92"/>
      <c r="BN10" s="93" t="s">
        <v>93</v>
      </c>
      <c r="BO10" s="94" t="s">
        <v>332</v>
      </c>
      <c r="BP10" s="94" t="s">
        <v>333</v>
      </c>
      <c r="BQ10" s="94" t="s">
        <v>317</v>
      </c>
      <c r="BR10" s="94" t="s">
        <v>317</v>
      </c>
      <c r="BS10" s="94" t="s">
        <v>334</v>
      </c>
      <c r="BT10" s="94" t="s">
        <v>335</v>
      </c>
      <c r="BU10" s="94" t="s">
        <v>336</v>
      </c>
      <c r="BV10" s="94" t="s">
        <v>337</v>
      </c>
      <c r="BW10" s="94" t="s">
        <v>102</v>
      </c>
      <c r="BX10" s="94" t="s">
        <v>338</v>
      </c>
      <c r="BY10" s="94" t="s">
        <v>339</v>
      </c>
      <c r="BZ10" s="94" t="s">
        <v>340</v>
      </c>
      <c r="CA10" s="100" t="s">
        <v>93</v>
      </c>
      <c r="CB10" s="94" t="s">
        <v>341</v>
      </c>
      <c r="CC10" s="94"/>
      <c r="CD10" s="96" t="s">
        <v>342</v>
      </c>
      <c r="CE10" s="92" t="s">
        <v>343</v>
      </c>
      <c r="CF10" s="92" t="s">
        <v>344</v>
      </c>
      <c r="CG10" s="92"/>
      <c r="CH10" s="92" t="s">
        <v>345</v>
      </c>
    </row>
    <row r="11" spans="1:86" ht="54" customHeight="1" x14ac:dyDescent="0.2">
      <c r="A11" s="76">
        <v>4</v>
      </c>
      <c r="B11" s="53">
        <v>42736</v>
      </c>
      <c r="C11" s="74">
        <v>5.2777777777777778E-2</v>
      </c>
      <c r="D11" s="76" t="s">
        <v>346</v>
      </c>
      <c r="E11" s="76" t="s">
        <v>347</v>
      </c>
      <c r="F11" s="76" t="s">
        <v>348</v>
      </c>
      <c r="G11" s="76" t="s">
        <v>349</v>
      </c>
      <c r="H11" s="76" t="s">
        <v>230</v>
      </c>
      <c r="I11" s="76" t="s">
        <v>93</v>
      </c>
      <c r="J11" s="76" t="s">
        <v>93</v>
      </c>
      <c r="K11" s="76" t="s">
        <v>93</v>
      </c>
      <c r="L11" s="76" t="s">
        <v>93</v>
      </c>
      <c r="M11" s="76" t="s">
        <v>93</v>
      </c>
      <c r="N11" s="76" t="s">
        <v>93</v>
      </c>
      <c r="O11" s="76" t="s">
        <v>236</v>
      </c>
      <c r="P11" s="76" t="s">
        <v>237</v>
      </c>
      <c r="Q11" s="87" t="s">
        <v>350</v>
      </c>
      <c r="R11" s="81" t="s">
        <v>351</v>
      </c>
      <c r="S11" s="76" t="s">
        <v>352</v>
      </c>
      <c r="T11" s="76" t="s">
        <v>93</v>
      </c>
      <c r="U11" s="76" t="s">
        <v>93</v>
      </c>
      <c r="V11" s="76" t="s">
        <v>353</v>
      </c>
      <c r="W11" s="76" t="s">
        <v>104</v>
      </c>
      <c r="X11" s="79">
        <v>34865</v>
      </c>
      <c r="Y11" s="58" t="str">
        <f t="shared" si="0"/>
        <v>21 ปี, 6 เดือน</v>
      </c>
      <c r="Z11" s="80" t="s">
        <v>242</v>
      </c>
      <c r="AA11" s="81" t="s">
        <v>243</v>
      </c>
      <c r="AB11" s="81" t="s">
        <v>93</v>
      </c>
      <c r="AC11" s="81" t="s">
        <v>354</v>
      </c>
      <c r="AD11" s="81">
        <v>1</v>
      </c>
      <c r="AE11" s="81">
        <v>9</v>
      </c>
      <c r="AF11" s="81" t="s">
        <v>355</v>
      </c>
      <c r="AG11" s="82" t="s">
        <v>356</v>
      </c>
      <c r="AH11" s="83">
        <v>42710</v>
      </c>
      <c r="AI11" s="84" t="s">
        <v>248</v>
      </c>
      <c r="AJ11" s="81">
        <v>28</v>
      </c>
      <c r="AK11" s="58" t="str">
        <f t="shared" si="1"/>
        <v>0 ปี, 0 เดือน</v>
      </c>
      <c r="AL11" s="99">
        <v>43804</v>
      </c>
      <c r="AM11" s="80">
        <v>1</v>
      </c>
      <c r="AN11" s="81">
        <v>0</v>
      </c>
      <c r="AO11" s="81">
        <v>7</v>
      </c>
      <c r="AP11" s="81">
        <v>0</v>
      </c>
      <c r="AQ11" s="81">
        <v>0</v>
      </c>
      <c r="AR11" s="81">
        <f t="shared" si="2"/>
        <v>0</v>
      </c>
      <c r="AS11" s="81">
        <f t="shared" si="2"/>
        <v>7</v>
      </c>
      <c r="AT11" s="87" t="s">
        <v>118</v>
      </c>
      <c r="AU11" s="26" t="s">
        <v>115</v>
      </c>
      <c r="AV11" s="88" t="s">
        <v>89</v>
      </c>
      <c r="AW11" s="89"/>
      <c r="AX11" s="89"/>
      <c r="AY11" s="90"/>
      <c r="AZ11" s="90"/>
      <c r="BA11" s="90"/>
      <c r="BB11" s="90"/>
      <c r="BC11" s="91"/>
      <c r="BD11" s="91" t="s">
        <v>269</v>
      </c>
      <c r="BE11" s="87" t="s">
        <v>93</v>
      </c>
      <c r="BF11" s="87"/>
      <c r="BG11" s="87" t="s">
        <v>93</v>
      </c>
      <c r="BH11" s="87"/>
      <c r="BI11" s="92"/>
      <c r="BJ11" s="92"/>
      <c r="BK11" s="92"/>
      <c r="BL11" s="92"/>
      <c r="BM11" s="92"/>
      <c r="BN11" s="93"/>
      <c r="BO11" s="94"/>
      <c r="BP11" s="94"/>
      <c r="BQ11" s="94"/>
      <c r="BR11" s="94"/>
      <c r="BS11" s="94"/>
      <c r="BT11" s="94"/>
      <c r="BU11" s="94"/>
      <c r="BV11" s="94"/>
      <c r="BW11" s="94"/>
      <c r="BX11" s="94"/>
      <c r="BY11" s="94"/>
      <c r="BZ11" s="94"/>
      <c r="CA11" s="100"/>
      <c r="CB11" s="94"/>
      <c r="CC11" s="94"/>
      <c r="CD11" s="96"/>
      <c r="CE11" s="92"/>
      <c r="CF11" s="92"/>
      <c r="CG11" s="92"/>
      <c r="CH11" s="92"/>
    </row>
    <row r="12" spans="1:86" ht="54" customHeight="1" x14ac:dyDescent="0.2">
      <c r="A12" s="76">
        <v>5</v>
      </c>
      <c r="B12" s="53">
        <v>42737</v>
      </c>
      <c r="C12" s="74">
        <v>0.66666666666666663</v>
      </c>
      <c r="D12" s="76" t="s">
        <v>357</v>
      </c>
      <c r="E12" s="76" t="s">
        <v>358</v>
      </c>
      <c r="F12" s="76" t="s">
        <v>228</v>
      </c>
      <c r="G12" s="76" t="s">
        <v>359</v>
      </c>
      <c r="H12" s="76" t="s">
        <v>93</v>
      </c>
      <c r="I12" s="76" t="s">
        <v>93</v>
      </c>
      <c r="J12" s="76" t="s">
        <v>93</v>
      </c>
      <c r="K12" s="76" t="s">
        <v>93</v>
      </c>
      <c r="L12" s="76" t="s">
        <v>93</v>
      </c>
      <c r="M12" s="76" t="s">
        <v>93</v>
      </c>
      <c r="N12" s="76" t="s">
        <v>93</v>
      </c>
      <c r="O12" s="76" t="s">
        <v>93</v>
      </c>
      <c r="P12" s="76" t="s">
        <v>93</v>
      </c>
      <c r="Q12" s="87" t="s">
        <v>360</v>
      </c>
      <c r="R12" s="76" t="s">
        <v>361</v>
      </c>
      <c r="S12" s="76" t="s">
        <v>102</v>
      </c>
      <c r="T12" s="76">
        <v>1661</v>
      </c>
      <c r="U12" s="76" t="s">
        <v>362</v>
      </c>
      <c r="V12" s="76" t="s">
        <v>363</v>
      </c>
      <c r="W12" s="76" t="s">
        <v>104</v>
      </c>
      <c r="X12" s="79">
        <v>42460</v>
      </c>
      <c r="Y12" s="58" t="str">
        <f t="shared" si="0"/>
        <v>0 ปี, 9 เดือน</v>
      </c>
      <c r="Z12" s="80" t="s">
        <v>242</v>
      </c>
      <c r="AA12" s="81" t="s">
        <v>364</v>
      </c>
      <c r="AB12" s="81" t="s">
        <v>365</v>
      </c>
      <c r="AC12" s="81" t="s">
        <v>366</v>
      </c>
      <c r="AD12" s="81">
        <v>1</v>
      </c>
      <c r="AE12" s="81">
        <v>1</v>
      </c>
      <c r="AF12" s="81" t="s">
        <v>366</v>
      </c>
      <c r="AG12" s="82" t="s">
        <v>367</v>
      </c>
      <c r="AH12" s="83">
        <v>40094</v>
      </c>
      <c r="AI12" s="84" t="s">
        <v>248</v>
      </c>
      <c r="AJ12" s="81">
        <v>48</v>
      </c>
      <c r="AK12" s="58" t="str">
        <f t="shared" si="1"/>
        <v>7 ปี, 2 เดือน</v>
      </c>
      <c r="AL12" s="99">
        <v>43426</v>
      </c>
      <c r="AM12" s="80">
        <v>1</v>
      </c>
      <c r="AN12" s="81">
        <v>0</v>
      </c>
      <c r="AO12" s="81">
        <v>0</v>
      </c>
      <c r="AP12" s="81">
        <v>0</v>
      </c>
      <c r="AQ12" s="81">
        <v>4</v>
      </c>
      <c r="AR12" s="81">
        <f t="shared" si="2"/>
        <v>0</v>
      </c>
      <c r="AS12" s="81">
        <f t="shared" si="2"/>
        <v>4</v>
      </c>
      <c r="AT12" s="87" t="s">
        <v>368</v>
      </c>
      <c r="AU12" s="26" t="s">
        <v>122</v>
      </c>
      <c r="AV12" s="88" t="s">
        <v>369</v>
      </c>
      <c r="AW12" s="89"/>
      <c r="AX12" s="89"/>
      <c r="AY12" s="90"/>
      <c r="AZ12" s="90"/>
      <c r="BA12" s="90"/>
      <c r="BB12" s="90"/>
      <c r="BC12" s="91"/>
      <c r="BD12" s="91" t="s">
        <v>269</v>
      </c>
      <c r="BE12" s="87" t="s">
        <v>93</v>
      </c>
      <c r="BF12" s="87"/>
      <c r="BG12" s="87" t="s">
        <v>93</v>
      </c>
      <c r="BH12" s="87"/>
      <c r="BI12" s="92"/>
      <c r="BJ12" s="92"/>
      <c r="BK12" s="92"/>
      <c r="BL12" s="92"/>
      <c r="BM12" s="92"/>
      <c r="BN12" s="93"/>
      <c r="BO12" s="94" t="s">
        <v>370</v>
      </c>
      <c r="BP12" s="94" t="s">
        <v>371</v>
      </c>
      <c r="BQ12" s="100" t="s">
        <v>93</v>
      </c>
      <c r="BR12" s="100" t="s">
        <v>93</v>
      </c>
      <c r="BS12" s="94" t="s">
        <v>372</v>
      </c>
      <c r="BT12" s="94" t="s">
        <v>373</v>
      </c>
      <c r="BU12" s="94" t="s">
        <v>374</v>
      </c>
      <c r="BV12" s="94" t="s">
        <v>317</v>
      </c>
      <c r="BW12" s="94" t="s">
        <v>352</v>
      </c>
      <c r="BX12" s="94" t="s">
        <v>375</v>
      </c>
      <c r="BY12" s="94" t="s">
        <v>376</v>
      </c>
      <c r="BZ12" s="94" t="s">
        <v>116</v>
      </c>
      <c r="CA12" s="94"/>
      <c r="CB12" s="94" t="s">
        <v>377</v>
      </c>
      <c r="CC12" s="94"/>
      <c r="CD12" s="96" t="s">
        <v>378</v>
      </c>
      <c r="CE12" s="92" t="s">
        <v>379</v>
      </c>
      <c r="CF12" s="92" t="s">
        <v>380</v>
      </c>
      <c r="CG12" s="92"/>
      <c r="CH12" s="92"/>
    </row>
    <row r="13" spans="1:86" ht="54" customHeight="1" x14ac:dyDescent="0.2">
      <c r="A13" s="81">
        <v>6</v>
      </c>
      <c r="B13" s="53">
        <v>42737</v>
      </c>
      <c r="C13" s="102">
        <v>0.58333333333333337</v>
      </c>
      <c r="D13" s="76" t="s">
        <v>381</v>
      </c>
      <c r="E13" s="76" t="s">
        <v>382</v>
      </c>
      <c r="F13" s="76" t="s">
        <v>383</v>
      </c>
      <c r="G13" s="76" t="s">
        <v>384</v>
      </c>
      <c r="H13" s="76" t="s">
        <v>230</v>
      </c>
      <c r="I13" s="76" t="s">
        <v>93</v>
      </c>
      <c r="J13" s="76" t="s">
        <v>93</v>
      </c>
      <c r="K13" s="76" t="s">
        <v>93</v>
      </c>
      <c r="L13" s="76" t="s">
        <v>93</v>
      </c>
      <c r="M13" s="76" t="s">
        <v>93</v>
      </c>
      <c r="N13" s="76" t="s">
        <v>93</v>
      </c>
      <c r="O13" s="76" t="s">
        <v>275</v>
      </c>
      <c r="P13" s="76" t="s">
        <v>93</v>
      </c>
      <c r="Q13" s="87" t="s">
        <v>385</v>
      </c>
      <c r="R13" s="81" t="s">
        <v>386</v>
      </c>
      <c r="S13" s="76" t="s">
        <v>100</v>
      </c>
      <c r="T13" s="76" t="s">
        <v>93</v>
      </c>
      <c r="U13" s="76" t="s">
        <v>93</v>
      </c>
      <c r="V13" s="76" t="s">
        <v>290</v>
      </c>
      <c r="W13" s="76" t="s">
        <v>104</v>
      </c>
      <c r="X13" s="79">
        <v>39819</v>
      </c>
      <c r="Y13" s="58" t="str">
        <f t="shared" si="0"/>
        <v>7 ปี, 11 เดือน</v>
      </c>
      <c r="Z13" s="81" t="s">
        <v>242</v>
      </c>
      <c r="AA13" s="76" t="s">
        <v>243</v>
      </c>
      <c r="AB13" s="76" t="s">
        <v>93</v>
      </c>
      <c r="AC13" s="81" t="s">
        <v>387</v>
      </c>
      <c r="AD13" s="81">
        <v>1</v>
      </c>
      <c r="AE13" s="81">
        <v>0</v>
      </c>
      <c r="AF13" s="81" t="s">
        <v>387</v>
      </c>
      <c r="AG13" s="81" t="s">
        <v>388</v>
      </c>
      <c r="AH13" s="79">
        <v>40687</v>
      </c>
      <c r="AI13" s="84" t="s">
        <v>248</v>
      </c>
      <c r="AJ13" s="81">
        <v>64</v>
      </c>
      <c r="AK13" s="58" t="str">
        <f t="shared" si="1"/>
        <v>5 ปี, 7 เดือน</v>
      </c>
      <c r="AL13" s="83">
        <v>42909</v>
      </c>
      <c r="AM13" s="81">
        <v>1</v>
      </c>
      <c r="AN13" s="76">
        <v>13</v>
      </c>
      <c r="AO13" s="76">
        <v>1</v>
      </c>
      <c r="AP13" s="76">
        <v>0</v>
      </c>
      <c r="AQ13" s="76">
        <v>0</v>
      </c>
      <c r="AR13" s="81">
        <f t="shared" si="2"/>
        <v>13</v>
      </c>
      <c r="AS13" s="81">
        <f t="shared" si="2"/>
        <v>1</v>
      </c>
      <c r="AT13" s="87" t="s">
        <v>368</v>
      </c>
      <c r="AU13" s="87" t="s">
        <v>115</v>
      </c>
      <c r="AV13" s="88" t="s">
        <v>84</v>
      </c>
      <c r="AW13" s="89"/>
      <c r="AX13" s="89"/>
      <c r="AY13" s="90"/>
      <c r="AZ13" s="90"/>
      <c r="BA13" s="90"/>
      <c r="BB13" s="90"/>
      <c r="BC13" s="91"/>
      <c r="BD13" s="91" t="s">
        <v>269</v>
      </c>
      <c r="BE13" s="87" t="s">
        <v>93</v>
      </c>
      <c r="BF13" s="87"/>
      <c r="BG13" s="87" t="s">
        <v>93</v>
      </c>
      <c r="BH13" s="87"/>
      <c r="BI13" s="92"/>
      <c r="BJ13" s="92"/>
      <c r="BK13" s="92"/>
      <c r="BL13" s="92"/>
      <c r="BM13" s="92"/>
      <c r="BN13" s="93"/>
      <c r="BO13" s="94" t="s">
        <v>389</v>
      </c>
      <c r="BP13" s="94" t="s">
        <v>390</v>
      </c>
      <c r="BQ13" s="94"/>
      <c r="BR13" s="94"/>
      <c r="BS13" s="94" t="s">
        <v>391</v>
      </c>
      <c r="BT13" s="94" t="s">
        <v>317</v>
      </c>
      <c r="BU13" s="94" t="s">
        <v>392</v>
      </c>
      <c r="BV13" s="100" t="s">
        <v>93</v>
      </c>
      <c r="BW13" s="94" t="s">
        <v>96</v>
      </c>
      <c r="BX13" s="94" t="s">
        <v>393</v>
      </c>
      <c r="BY13" s="94" t="s">
        <v>394</v>
      </c>
      <c r="BZ13" s="94" t="s">
        <v>267</v>
      </c>
      <c r="CA13" s="94"/>
      <c r="CB13" s="94" t="s">
        <v>85</v>
      </c>
      <c r="CC13" s="94"/>
      <c r="CD13" s="96" t="s">
        <v>395</v>
      </c>
      <c r="CE13" s="92" t="s">
        <v>317</v>
      </c>
      <c r="CF13" s="92" t="s">
        <v>396</v>
      </c>
      <c r="CG13" s="92"/>
      <c r="CH13" s="92"/>
    </row>
    <row r="14" spans="1:86" ht="54" customHeight="1" x14ac:dyDescent="0.2">
      <c r="A14" s="76">
        <v>7</v>
      </c>
      <c r="B14" s="53">
        <v>42737</v>
      </c>
      <c r="C14" s="74">
        <v>0.55555555555555558</v>
      </c>
      <c r="D14" s="76" t="s">
        <v>397</v>
      </c>
      <c r="E14" s="76" t="s">
        <v>398</v>
      </c>
      <c r="F14" s="76" t="s">
        <v>399</v>
      </c>
      <c r="G14" s="76" t="s">
        <v>400</v>
      </c>
      <c r="H14" s="76" t="s">
        <v>270</v>
      </c>
      <c r="I14" s="76" t="s">
        <v>231</v>
      </c>
      <c r="J14" s="76" t="s">
        <v>232</v>
      </c>
      <c r="K14" s="76" t="s">
        <v>295</v>
      </c>
      <c r="L14" s="76" t="s">
        <v>234</v>
      </c>
      <c r="M14" s="76" t="s">
        <v>273</v>
      </c>
      <c r="N14" s="76" t="s">
        <v>274</v>
      </c>
      <c r="O14" s="76" t="s">
        <v>275</v>
      </c>
      <c r="P14" s="76" t="s">
        <v>299</v>
      </c>
      <c r="Q14" s="87" t="s">
        <v>401</v>
      </c>
      <c r="R14" s="76" t="s">
        <v>402</v>
      </c>
      <c r="S14" s="76" t="s">
        <v>100</v>
      </c>
      <c r="T14" s="76" t="s">
        <v>93</v>
      </c>
      <c r="U14" s="76" t="s">
        <v>93</v>
      </c>
      <c r="V14" s="76" t="s">
        <v>403</v>
      </c>
      <c r="W14" s="76" t="s">
        <v>104</v>
      </c>
      <c r="X14" s="79">
        <v>40816</v>
      </c>
      <c r="Y14" s="58" t="str">
        <f t="shared" si="0"/>
        <v>5 ปี, 3 เดือน</v>
      </c>
      <c r="Z14" s="80" t="s">
        <v>242</v>
      </c>
      <c r="AA14" s="81" t="s">
        <v>404</v>
      </c>
      <c r="AB14" s="81" t="s">
        <v>405</v>
      </c>
      <c r="AC14" s="81">
        <v>0</v>
      </c>
      <c r="AD14" s="81">
        <v>1</v>
      </c>
      <c r="AE14" s="81">
        <v>9</v>
      </c>
      <c r="AF14" s="81" t="s">
        <v>406</v>
      </c>
      <c r="AG14" s="84" t="s">
        <v>407</v>
      </c>
      <c r="AH14" s="83">
        <v>28408</v>
      </c>
      <c r="AI14" s="84" t="s">
        <v>248</v>
      </c>
      <c r="AJ14" s="81">
        <v>40</v>
      </c>
      <c r="AK14" s="58" t="str">
        <f t="shared" si="1"/>
        <v>39 ปี, 2 เดือน</v>
      </c>
      <c r="AL14" s="99">
        <v>43069</v>
      </c>
      <c r="AM14" s="80">
        <v>1</v>
      </c>
      <c r="AN14" s="76">
        <v>0</v>
      </c>
      <c r="AO14" s="76">
        <v>0</v>
      </c>
      <c r="AP14" s="76">
        <v>1</v>
      </c>
      <c r="AQ14" s="76">
        <v>0</v>
      </c>
      <c r="AR14" s="81">
        <f t="shared" si="2"/>
        <v>1</v>
      </c>
      <c r="AS14" s="81">
        <f t="shared" si="2"/>
        <v>0</v>
      </c>
      <c r="AT14" s="87" t="s">
        <v>368</v>
      </c>
      <c r="AU14" s="87" t="s">
        <v>122</v>
      </c>
      <c r="AV14" s="88" t="s">
        <v>268</v>
      </c>
      <c r="AW14" s="89"/>
      <c r="AX14" s="89"/>
      <c r="AY14" s="90"/>
      <c r="AZ14" s="90"/>
      <c r="BA14" s="90"/>
      <c r="BB14" s="90"/>
      <c r="BC14" s="91"/>
      <c r="BD14" s="91" t="s">
        <v>269</v>
      </c>
      <c r="BE14" s="87" t="s">
        <v>93</v>
      </c>
      <c r="BF14" s="87"/>
      <c r="BG14" s="87" t="s">
        <v>93</v>
      </c>
      <c r="BH14" s="87"/>
      <c r="BI14" s="92"/>
      <c r="BJ14" s="92"/>
      <c r="BK14" s="92"/>
      <c r="BL14" s="92"/>
      <c r="BM14" s="92"/>
      <c r="BN14" s="93"/>
      <c r="BO14" s="94" t="s">
        <v>408</v>
      </c>
      <c r="BP14" s="100" t="s">
        <v>93</v>
      </c>
      <c r="BQ14" s="94"/>
      <c r="BR14" s="94"/>
      <c r="BS14" s="94" t="s">
        <v>409</v>
      </c>
      <c r="BT14" s="100" t="s">
        <v>93</v>
      </c>
      <c r="BU14" s="94" t="s">
        <v>410</v>
      </c>
      <c r="BV14" s="94"/>
      <c r="BW14" s="94" t="s">
        <v>411</v>
      </c>
      <c r="BX14" s="94" t="s">
        <v>412</v>
      </c>
      <c r="BY14" s="94" t="s">
        <v>413</v>
      </c>
      <c r="BZ14" s="94" t="s">
        <v>267</v>
      </c>
      <c r="CA14" s="94"/>
      <c r="CB14" s="94" t="s">
        <v>414</v>
      </c>
      <c r="CC14" s="94"/>
      <c r="CD14" s="96" t="s">
        <v>411</v>
      </c>
      <c r="CE14" s="100" t="s">
        <v>93</v>
      </c>
      <c r="CF14" s="92" t="s">
        <v>415</v>
      </c>
      <c r="CG14" s="92"/>
      <c r="CH14" s="92"/>
    </row>
    <row r="15" spans="1:86" ht="54" customHeight="1" x14ac:dyDescent="0.2">
      <c r="A15" s="76">
        <v>8</v>
      </c>
      <c r="B15" s="53">
        <v>42740</v>
      </c>
      <c r="C15" s="74">
        <v>0.92152777777777783</v>
      </c>
      <c r="D15" s="76" t="s">
        <v>416</v>
      </c>
      <c r="E15" s="76" t="s">
        <v>417</v>
      </c>
      <c r="F15" s="76" t="s">
        <v>418</v>
      </c>
      <c r="G15" s="76" t="s">
        <v>229</v>
      </c>
      <c r="H15" s="76" t="s">
        <v>270</v>
      </c>
      <c r="I15" s="76" t="s">
        <v>231</v>
      </c>
      <c r="J15" s="76" t="s">
        <v>93</v>
      </c>
      <c r="K15" s="76" t="s">
        <v>93</v>
      </c>
      <c r="L15" s="76" t="s">
        <v>234</v>
      </c>
      <c r="M15" s="76" t="s">
        <v>273</v>
      </c>
      <c r="N15" s="76" t="s">
        <v>93</v>
      </c>
      <c r="O15" s="76" t="s">
        <v>236</v>
      </c>
      <c r="P15" s="76" t="s">
        <v>237</v>
      </c>
      <c r="Q15" s="87" t="s">
        <v>419</v>
      </c>
      <c r="R15" s="76" t="s">
        <v>420</v>
      </c>
      <c r="S15" s="76" t="s">
        <v>100</v>
      </c>
      <c r="T15" s="76" t="s">
        <v>93</v>
      </c>
      <c r="U15" s="76" t="s">
        <v>93</v>
      </c>
      <c r="V15" s="76" t="s">
        <v>353</v>
      </c>
      <c r="W15" s="81" t="s">
        <v>105</v>
      </c>
      <c r="X15" s="79">
        <v>39763</v>
      </c>
      <c r="Y15" s="58" t="str">
        <f t="shared" si="0"/>
        <v>8 ปี, 1 เดือน</v>
      </c>
      <c r="Z15" s="80" t="s">
        <v>242</v>
      </c>
      <c r="AA15" s="81" t="s">
        <v>421</v>
      </c>
      <c r="AB15" s="81" t="s">
        <v>422</v>
      </c>
      <c r="AC15" s="81" t="s">
        <v>421</v>
      </c>
      <c r="AD15" s="81">
        <v>1</v>
      </c>
      <c r="AE15" s="81">
        <v>9</v>
      </c>
      <c r="AF15" s="81" t="s">
        <v>423</v>
      </c>
      <c r="AG15" s="84" t="s">
        <v>424</v>
      </c>
      <c r="AH15" s="103">
        <v>42515</v>
      </c>
      <c r="AI15" s="84" t="s">
        <v>248</v>
      </c>
      <c r="AJ15" s="81">
        <v>42</v>
      </c>
      <c r="AK15" s="58" t="str">
        <f t="shared" si="1"/>
        <v>0 ปี, 7 เดือน</v>
      </c>
      <c r="AL15" s="99">
        <v>43611</v>
      </c>
      <c r="AM15" s="80">
        <v>1</v>
      </c>
      <c r="AN15" s="76">
        <v>1</v>
      </c>
      <c r="AO15" s="76">
        <v>0</v>
      </c>
      <c r="AP15" s="76">
        <v>0</v>
      </c>
      <c r="AQ15" s="76">
        <v>0</v>
      </c>
      <c r="AR15" s="81">
        <f t="shared" si="2"/>
        <v>1</v>
      </c>
      <c r="AS15" s="81">
        <f t="shared" si="2"/>
        <v>0</v>
      </c>
      <c r="AT15" s="87" t="s">
        <v>150</v>
      </c>
      <c r="AU15" s="87" t="s">
        <v>115</v>
      </c>
      <c r="AV15" s="88" t="s">
        <v>89</v>
      </c>
      <c r="AW15" s="89"/>
      <c r="AX15" s="89"/>
      <c r="AY15" s="90"/>
      <c r="AZ15" s="90"/>
      <c r="BA15" s="90"/>
      <c r="BB15" s="90"/>
      <c r="BC15" s="104"/>
      <c r="BD15" s="104" t="s">
        <v>250</v>
      </c>
      <c r="BE15" s="87" t="s">
        <v>93</v>
      </c>
      <c r="BF15" s="87"/>
      <c r="BG15" s="87" t="s">
        <v>93</v>
      </c>
      <c r="BH15" s="87"/>
      <c r="BI15" s="92"/>
      <c r="BJ15" s="92"/>
      <c r="BK15" s="92"/>
      <c r="BL15" s="92"/>
      <c r="BM15" s="92"/>
      <c r="BN15" s="93"/>
      <c r="BO15" s="100" t="s">
        <v>93</v>
      </c>
      <c r="BP15" s="94"/>
      <c r="BQ15" s="94"/>
      <c r="BR15" s="94"/>
      <c r="BS15" s="94" t="s">
        <v>317</v>
      </c>
      <c r="BT15" s="94"/>
      <c r="BU15" s="94" t="s">
        <v>408</v>
      </c>
      <c r="BV15" s="94"/>
      <c r="BW15" s="94" t="s">
        <v>425</v>
      </c>
      <c r="BX15" s="94" t="s">
        <v>426</v>
      </c>
      <c r="BY15" s="100" t="s">
        <v>93</v>
      </c>
      <c r="BZ15" s="94" t="s">
        <v>368</v>
      </c>
      <c r="CA15" s="94"/>
      <c r="CB15" s="94" t="s">
        <v>427</v>
      </c>
      <c r="CC15" s="94"/>
      <c r="CD15" s="96" t="s">
        <v>352</v>
      </c>
      <c r="CE15" s="92"/>
      <c r="CF15" s="92" t="s">
        <v>317</v>
      </c>
      <c r="CG15" s="92"/>
      <c r="CH15" s="92"/>
    </row>
    <row r="16" spans="1:86" ht="54" customHeight="1" x14ac:dyDescent="0.2">
      <c r="A16" s="76">
        <v>9</v>
      </c>
      <c r="B16" s="53">
        <v>42741</v>
      </c>
      <c r="C16" s="74">
        <v>0.6875</v>
      </c>
      <c r="D16" s="76" t="s">
        <v>428</v>
      </c>
      <c r="E16" s="76" t="s">
        <v>429</v>
      </c>
      <c r="F16" s="76" t="s">
        <v>430</v>
      </c>
      <c r="G16" s="76" t="s">
        <v>431</v>
      </c>
      <c r="H16" s="76" t="s">
        <v>230</v>
      </c>
      <c r="I16" s="76" t="s">
        <v>231</v>
      </c>
      <c r="J16" s="76" t="s">
        <v>294</v>
      </c>
      <c r="K16" s="76" t="s">
        <v>295</v>
      </c>
      <c r="L16" s="76" t="s">
        <v>234</v>
      </c>
      <c r="M16" s="76" t="s">
        <v>296</v>
      </c>
      <c r="N16" s="76" t="s">
        <v>335</v>
      </c>
      <c r="O16" s="76" t="s">
        <v>275</v>
      </c>
      <c r="P16" s="76" t="s">
        <v>299</v>
      </c>
      <c r="Q16" s="87" t="s">
        <v>432</v>
      </c>
      <c r="R16" s="76" t="s">
        <v>433</v>
      </c>
      <c r="S16" s="76" t="s">
        <v>100</v>
      </c>
      <c r="T16" s="76" t="s">
        <v>93</v>
      </c>
      <c r="U16" s="76" t="s">
        <v>93</v>
      </c>
      <c r="V16" s="76" t="s">
        <v>434</v>
      </c>
      <c r="W16" s="76" t="s">
        <v>323</v>
      </c>
      <c r="X16" s="79">
        <v>41318</v>
      </c>
      <c r="Y16" s="58" t="str">
        <f t="shared" si="0"/>
        <v>3 ปี, 10 เดือน</v>
      </c>
      <c r="Z16" s="80" t="s">
        <v>242</v>
      </c>
      <c r="AA16" s="81" t="s">
        <v>435</v>
      </c>
      <c r="AB16" s="81" t="s">
        <v>93</v>
      </c>
      <c r="AC16" s="81" t="s">
        <v>435</v>
      </c>
      <c r="AD16" s="81">
        <v>1</v>
      </c>
      <c r="AE16" s="81">
        <v>9</v>
      </c>
      <c r="AF16" s="81" t="s">
        <v>436</v>
      </c>
      <c r="AG16" s="84" t="s">
        <v>437</v>
      </c>
      <c r="AH16" s="83" t="s">
        <v>93</v>
      </c>
      <c r="AI16" s="84" t="s">
        <v>248</v>
      </c>
      <c r="AJ16" s="81">
        <v>25</v>
      </c>
      <c r="AK16" s="58" t="e">
        <f t="shared" si="1"/>
        <v>#VALUE!</v>
      </c>
      <c r="AL16" s="99">
        <v>42901</v>
      </c>
      <c r="AM16" s="80">
        <v>1</v>
      </c>
      <c r="AN16" s="76">
        <v>0</v>
      </c>
      <c r="AO16" s="76">
        <v>0</v>
      </c>
      <c r="AP16" s="76">
        <v>0</v>
      </c>
      <c r="AQ16" s="76">
        <v>0</v>
      </c>
      <c r="AR16" s="81">
        <f t="shared" si="2"/>
        <v>0</v>
      </c>
      <c r="AS16" s="81">
        <f t="shared" si="2"/>
        <v>0</v>
      </c>
      <c r="AT16" s="87" t="s">
        <v>118</v>
      </c>
      <c r="AU16" s="87" t="s">
        <v>115</v>
      </c>
      <c r="AV16" s="88" t="s">
        <v>438</v>
      </c>
      <c r="AW16" s="89"/>
      <c r="AX16" s="89"/>
      <c r="AY16" s="90"/>
      <c r="AZ16" s="90"/>
      <c r="BA16" s="90"/>
      <c r="BB16" s="90"/>
      <c r="BC16" s="91"/>
      <c r="BD16" s="91" t="s">
        <v>269</v>
      </c>
      <c r="BE16" s="87" t="s">
        <v>93</v>
      </c>
      <c r="BF16" s="87"/>
      <c r="BG16" s="87" t="s">
        <v>93</v>
      </c>
      <c r="BH16" s="87"/>
      <c r="BI16" s="92"/>
      <c r="BJ16" s="92"/>
      <c r="BK16" s="92"/>
      <c r="BL16" s="92"/>
      <c r="BM16" s="92"/>
      <c r="BN16" s="93"/>
      <c r="BO16" s="94"/>
      <c r="BP16" s="94"/>
      <c r="BQ16" s="94"/>
      <c r="BR16" s="94"/>
      <c r="BS16" s="100" t="s">
        <v>93</v>
      </c>
      <c r="BT16" s="94"/>
      <c r="BU16" s="100" t="s">
        <v>93</v>
      </c>
      <c r="BV16" s="94"/>
      <c r="BW16" s="94" t="s">
        <v>439</v>
      </c>
      <c r="BX16" s="94" t="s">
        <v>440</v>
      </c>
      <c r="BY16" s="94"/>
      <c r="BZ16" s="94" t="s">
        <v>441</v>
      </c>
      <c r="CA16" s="94"/>
      <c r="CB16" s="94" t="s">
        <v>442</v>
      </c>
      <c r="CC16" s="94"/>
      <c r="CD16" s="96" t="s">
        <v>443</v>
      </c>
      <c r="CE16" s="92"/>
      <c r="CF16" s="100" t="s">
        <v>93</v>
      </c>
      <c r="CG16" s="92"/>
      <c r="CH16" s="92"/>
    </row>
    <row r="17" spans="1:86" ht="54" customHeight="1" x14ac:dyDescent="0.2">
      <c r="A17" s="76">
        <v>10</v>
      </c>
      <c r="B17" s="53">
        <v>42743</v>
      </c>
      <c r="C17" s="74">
        <v>0.45277777777777778</v>
      </c>
      <c r="D17" s="76" t="s">
        <v>444</v>
      </c>
      <c r="E17" s="76" t="s">
        <v>445</v>
      </c>
      <c r="F17" s="76" t="s">
        <v>446</v>
      </c>
      <c r="G17" s="76" t="s">
        <v>447</v>
      </c>
      <c r="H17" s="76" t="s">
        <v>230</v>
      </c>
      <c r="I17" s="76" t="s">
        <v>231</v>
      </c>
      <c r="J17" s="76" t="s">
        <v>232</v>
      </c>
      <c r="K17" s="76" t="s">
        <v>233</v>
      </c>
      <c r="L17" s="76" t="s">
        <v>234</v>
      </c>
      <c r="M17" s="76" t="s">
        <v>273</v>
      </c>
      <c r="N17" s="76" t="s">
        <v>274</v>
      </c>
      <c r="O17" s="76" t="s">
        <v>236</v>
      </c>
      <c r="P17" s="76" t="s">
        <v>237</v>
      </c>
      <c r="Q17" s="87" t="s">
        <v>448</v>
      </c>
      <c r="R17" s="76" t="s">
        <v>449</v>
      </c>
      <c r="S17" s="76" t="s">
        <v>96</v>
      </c>
      <c r="T17" s="76" t="s">
        <v>93</v>
      </c>
      <c r="U17" s="76" t="s">
        <v>93</v>
      </c>
      <c r="V17" s="76" t="s">
        <v>450</v>
      </c>
      <c r="W17" s="76" t="s">
        <v>105</v>
      </c>
      <c r="X17" s="79">
        <v>37670</v>
      </c>
      <c r="Y17" s="58" t="str">
        <f t="shared" si="0"/>
        <v>13 ปี, 10 เดือน</v>
      </c>
      <c r="Z17" s="80" t="s">
        <v>242</v>
      </c>
      <c r="AA17" s="81" t="s">
        <v>451</v>
      </c>
      <c r="AB17" s="81" t="s">
        <v>452</v>
      </c>
      <c r="AC17" s="81" t="s">
        <v>453</v>
      </c>
      <c r="AD17" s="81">
        <v>1</v>
      </c>
      <c r="AE17" s="81">
        <v>9</v>
      </c>
      <c r="AF17" s="81" t="s">
        <v>454</v>
      </c>
      <c r="AG17" s="84" t="s">
        <v>455</v>
      </c>
      <c r="AH17" s="83">
        <v>38684</v>
      </c>
      <c r="AI17" s="84" t="s">
        <v>248</v>
      </c>
      <c r="AJ17" s="81">
        <v>34</v>
      </c>
      <c r="AK17" s="58" t="str">
        <f t="shared" si="1"/>
        <v>11 ปี, 1 เดือน</v>
      </c>
      <c r="AL17" s="99">
        <v>42316</v>
      </c>
      <c r="AM17" s="80">
        <v>1</v>
      </c>
      <c r="AN17" s="76">
        <v>0</v>
      </c>
      <c r="AO17" s="76">
        <v>0</v>
      </c>
      <c r="AP17" s="76">
        <v>0</v>
      </c>
      <c r="AQ17" s="76">
        <v>0</v>
      </c>
      <c r="AR17" s="81">
        <f t="shared" si="2"/>
        <v>0</v>
      </c>
      <c r="AS17" s="81">
        <f t="shared" si="2"/>
        <v>0</v>
      </c>
      <c r="AT17" s="87" t="s">
        <v>368</v>
      </c>
      <c r="AU17" s="87" t="s">
        <v>115</v>
      </c>
      <c r="AV17" s="88" t="s">
        <v>89</v>
      </c>
      <c r="AW17" s="89"/>
      <c r="AX17" s="89"/>
      <c r="AY17" s="90"/>
      <c r="AZ17" s="90"/>
      <c r="BA17" s="90"/>
      <c r="BB17" s="90"/>
      <c r="BC17" s="91"/>
      <c r="BD17" s="91" t="s">
        <v>269</v>
      </c>
      <c r="BE17" s="87" t="s">
        <v>93</v>
      </c>
      <c r="BF17" s="87"/>
      <c r="BG17" s="87" t="s">
        <v>93</v>
      </c>
      <c r="BH17" s="87"/>
      <c r="BI17" s="92"/>
      <c r="BJ17" s="92"/>
      <c r="BK17" s="92"/>
      <c r="BL17" s="92"/>
      <c r="BM17" s="92"/>
      <c r="BN17" s="93"/>
      <c r="BO17" s="94"/>
      <c r="BP17" s="94"/>
      <c r="BQ17" s="94"/>
      <c r="BR17" s="94"/>
      <c r="BS17" s="94"/>
      <c r="BT17" s="94"/>
      <c r="BU17" s="94"/>
      <c r="BV17" s="94"/>
      <c r="BW17" s="100" t="s">
        <v>93</v>
      </c>
      <c r="BX17" s="94" t="s">
        <v>456</v>
      </c>
      <c r="BY17" s="94"/>
      <c r="BZ17" s="94" t="s">
        <v>457</v>
      </c>
      <c r="CA17" s="94"/>
      <c r="CB17" s="94" t="s">
        <v>458</v>
      </c>
      <c r="CC17" s="94"/>
      <c r="CD17" s="96" t="s">
        <v>459</v>
      </c>
      <c r="CE17" s="92"/>
      <c r="CF17" s="92"/>
      <c r="CG17" s="92"/>
      <c r="CH17" s="92"/>
    </row>
    <row r="18" spans="1:86" ht="54" customHeight="1" x14ac:dyDescent="0.2">
      <c r="A18" s="76">
        <v>11</v>
      </c>
      <c r="B18" s="53">
        <v>42744</v>
      </c>
      <c r="C18" s="74">
        <v>0.72916666666666663</v>
      </c>
      <c r="D18" s="76" t="s">
        <v>460</v>
      </c>
      <c r="E18" s="76" t="s">
        <v>461</v>
      </c>
      <c r="F18" s="76" t="s">
        <v>228</v>
      </c>
      <c r="G18" s="76" t="s">
        <v>462</v>
      </c>
      <c r="H18" s="76" t="s">
        <v>270</v>
      </c>
      <c r="I18" s="76" t="s">
        <v>231</v>
      </c>
      <c r="J18" s="76" t="s">
        <v>294</v>
      </c>
      <c r="K18" s="76" t="s">
        <v>295</v>
      </c>
      <c r="L18" s="76" t="s">
        <v>234</v>
      </c>
      <c r="M18" s="76" t="s">
        <v>235</v>
      </c>
      <c r="N18" s="76" t="s">
        <v>274</v>
      </c>
      <c r="O18" s="76" t="s">
        <v>275</v>
      </c>
      <c r="P18" s="76" t="s">
        <v>299</v>
      </c>
      <c r="Q18" s="87" t="s">
        <v>463</v>
      </c>
      <c r="R18" s="76" t="s">
        <v>464</v>
      </c>
      <c r="S18" s="76" t="s">
        <v>96</v>
      </c>
      <c r="T18" s="76" t="s">
        <v>93</v>
      </c>
      <c r="U18" s="76" t="s">
        <v>93</v>
      </c>
      <c r="V18" s="76" t="s">
        <v>353</v>
      </c>
      <c r="W18" s="76" t="s">
        <v>105</v>
      </c>
      <c r="X18" s="79">
        <v>39658</v>
      </c>
      <c r="Y18" s="58" t="str">
        <f t="shared" si="0"/>
        <v>8 ปี, 5 เดือน</v>
      </c>
      <c r="Z18" s="80" t="s">
        <v>242</v>
      </c>
      <c r="AA18" s="81" t="s">
        <v>465</v>
      </c>
      <c r="AB18" s="81" t="s">
        <v>466</v>
      </c>
      <c r="AC18" s="81" t="s">
        <v>467</v>
      </c>
      <c r="AD18" s="81">
        <v>1</v>
      </c>
      <c r="AE18" s="81">
        <v>9</v>
      </c>
      <c r="AF18" s="81" t="s">
        <v>468</v>
      </c>
      <c r="AG18" s="84" t="s">
        <v>469</v>
      </c>
      <c r="AH18" s="83">
        <v>39687</v>
      </c>
      <c r="AI18" s="84" t="s">
        <v>248</v>
      </c>
      <c r="AJ18" s="81">
        <v>52</v>
      </c>
      <c r="AK18" s="58" t="str">
        <f t="shared" si="1"/>
        <v>8 ปี, 4 เดือน</v>
      </c>
      <c r="AL18" s="99">
        <v>43004</v>
      </c>
      <c r="AM18" s="80">
        <v>1</v>
      </c>
      <c r="AN18" s="76">
        <v>0</v>
      </c>
      <c r="AO18" s="76">
        <v>0</v>
      </c>
      <c r="AP18" s="76">
        <v>0</v>
      </c>
      <c r="AQ18" s="76">
        <v>1</v>
      </c>
      <c r="AR18" s="81">
        <f t="shared" si="2"/>
        <v>0</v>
      </c>
      <c r="AS18" s="81">
        <f t="shared" si="2"/>
        <v>1</v>
      </c>
      <c r="AT18" s="87" t="s">
        <v>368</v>
      </c>
      <c r="AU18" s="87" t="s">
        <v>122</v>
      </c>
      <c r="AV18" s="88" t="s">
        <v>268</v>
      </c>
      <c r="AW18" s="89"/>
      <c r="AX18" s="89"/>
      <c r="AY18" s="90"/>
      <c r="AZ18" s="90"/>
      <c r="BA18" s="90"/>
      <c r="BB18" s="90"/>
      <c r="BC18" s="91"/>
      <c r="BD18" s="91" t="s">
        <v>269</v>
      </c>
      <c r="BE18" s="87" t="s">
        <v>93</v>
      </c>
      <c r="BF18" s="87"/>
      <c r="BG18" s="87" t="s">
        <v>93</v>
      </c>
      <c r="BH18" s="87"/>
      <c r="BI18" s="92"/>
      <c r="BJ18" s="92"/>
      <c r="BK18" s="92"/>
      <c r="BL18" s="92"/>
      <c r="BM18" s="92"/>
      <c r="BN18" s="93"/>
      <c r="BO18" s="94"/>
      <c r="BP18" s="94"/>
      <c r="BQ18" s="94"/>
      <c r="BR18" s="94"/>
      <c r="BS18" s="94"/>
      <c r="BT18" s="94"/>
      <c r="BU18" s="94"/>
      <c r="BV18" s="94"/>
      <c r="BW18" s="94" t="s">
        <v>470</v>
      </c>
      <c r="BX18" s="94" t="s">
        <v>471</v>
      </c>
      <c r="BY18" s="94"/>
      <c r="BZ18" s="94" t="s">
        <v>115</v>
      </c>
      <c r="CA18" s="94"/>
      <c r="CB18" s="94" t="s">
        <v>472</v>
      </c>
      <c r="CC18" s="94"/>
      <c r="CD18" s="96" t="s">
        <v>473</v>
      </c>
      <c r="CE18" s="92"/>
      <c r="CF18" s="92"/>
      <c r="CG18" s="92"/>
      <c r="CH18" s="92"/>
    </row>
    <row r="19" spans="1:86" ht="54" customHeight="1" x14ac:dyDescent="0.2">
      <c r="A19" s="105">
        <v>12</v>
      </c>
      <c r="B19" s="106">
        <v>42744</v>
      </c>
      <c r="C19" s="107">
        <v>0.91666666666666663</v>
      </c>
      <c r="D19" s="105" t="s">
        <v>474</v>
      </c>
      <c r="E19" s="105" t="s">
        <v>475</v>
      </c>
      <c r="F19" s="105" t="s">
        <v>476</v>
      </c>
      <c r="G19" s="105" t="s">
        <v>477</v>
      </c>
      <c r="H19" s="105" t="s">
        <v>93</v>
      </c>
      <c r="I19" s="105" t="s">
        <v>93</v>
      </c>
      <c r="J19" s="105" t="s">
        <v>93</v>
      </c>
      <c r="K19" s="105" t="s">
        <v>93</v>
      </c>
      <c r="L19" s="105" t="s">
        <v>93</v>
      </c>
      <c r="M19" s="105" t="s">
        <v>93</v>
      </c>
      <c r="N19" s="105" t="s">
        <v>93</v>
      </c>
      <c r="O19" s="105" t="s">
        <v>93</v>
      </c>
      <c r="P19" s="105" t="s">
        <v>93</v>
      </c>
      <c r="Q19" s="108" t="s">
        <v>478</v>
      </c>
      <c r="R19" s="105" t="s">
        <v>479</v>
      </c>
      <c r="S19" s="105" t="s">
        <v>100</v>
      </c>
      <c r="T19" s="105" t="s">
        <v>93</v>
      </c>
      <c r="U19" s="105" t="s">
        <v>93</v>
      </c>
      <c r="V19" s="105" t="s">
        <v>480</v>
      </c>
      <c r="W19" s="109" t="s">
        <v>104</v>
      </c>
      <c r="X19" s="110">
        <v>36465</v>
      </c>
      <c r="Y19" s="58" t="str">
        <f t="shared" si="0"/>
        <v>17 ปี, 2 เดือน</v>
      </c>
      <c r="Z19" s="111" t="s">
        <v>242</v>
      </c>
      <c r="AA19" s="112" t="s">
        <v>481</v>
      </c>
      <c r="AB19" s="112" t="s">
        <v>93</v>
      </c>
      <c r="AC19" s="112" t="s">
        <v>482</v>
      </c>
      <c r="AD19" s="112">
        <v>1</v>
      </c>
      <c r="AE19" s="112">
        <v>1</v>
      </c>
      <c r="AF19" s="112" t="s">
        <v>483</v>
      </c>
      <c r="AG19" s="113" t="s">
        <v>484</v>
      </c>
      <c r="AH19" s="114">
        <v>37677</v>
      </c>
      <c r="AI19" s="113" t="s">
        <v>248</v>
      </c>
      <c r="AJ19" s="112">
        <v>50</v>
      </c>
      <c r="AK19" s="58" t="str">
        <f t="shared" si="1"/>
        <v>13 ปี, 10 เดือน</v>
      </c>
      <c r="AL19" s="115">
        <v>43155</v>
      </c>
      <c r="AM19" s="111">
        <v>1</v>
      </c>
      <c r="AN19" s="105">
        <v>0</v>
      </c>
      <c r="AO19" s="105">
        <v>12</v>
      </c>
      <c r="AP19" s="105">
        <v>0</v>
      </c>
      <c r="AQ19" s="105">
        <v>0</v>
      </c>
      <c r="AR19" s="81">
        <f t="shared" si="2"/>
        <v>0</v>
      </c>
      <c r="AS19" s="81">
        <f t="shared" si="2"/>
        <v>12</v>
      </c>
      <c r="AT19" s="105" t="s">
        <v>150</v>
      </c>
      <c r="AU19" s="105" t="s">
        <v>122</v>
      </c>
      <c r="AV19" s="116" t="s">
        <v>84</v>
      </c>
      <c r="AW19" s="117"/>
      <c r="AX19" s="117"/>
      <c r="AY19" s="117"/>
      <c r="AZ19" s="117"/>
      <c r="BA19" s="117"/>
      <c r="BB19" s="117"/>
      <c r="BC19" s="118"/>
      <c r="BD19" s="118" t="s">
        <v>281</v>
      </c>
      <c r="BE19" s="105" t="s">
        <v>93</v>
      </c>
      <c r="BF19" s="105"/>
      <c r="BG19" s="105" t="s">
        <v>93</v>
      </c>
      <c r="BH19" s="105"/>
      <c r="BI19" s="119"/>
      <c r="BJ19" s="119"/>
      <c r="BK19" s="119"/>
      <c r="BL19" s="119"/>
      <c r="BM19" s="119"/>
      <c r="BN19" s="120"/>
      <c r="BO19" s="121"/>
      <c r="BP19" s="121"/>
      <c r="BQ19" s="121"/>
      <c r="BR19" s="121"/>
      <c r="BS19" s="121"/>
      <c r="BT19" s="121"/>
      <c r="BU19" s="121"/>
      <c r="BV19" s="121"/>
      <c r="BW19" s="121"/>
      <c r="BX19" s="121" t="s">
        <v>485</v>
      </c>
      <c r="BY19" s="121"/>
      <c r="BZ19" s="121" t="s">
        <v>150</v>
      </c>
      <c r="CA19" s="121"/>
      <c r="CB19" s="121" t="s">
        <v>486</v>
      </c>
      <c r="CC19" s="121"/>
      <c r="CD19" s="122" t="s">
        <v>368</v>
      </c>
      <c r="CE19" s="119"/>
      <c r="CF19" s="119"/>
      <c r="CG19" s="119"/>
      <c r="CH19" s="119"/>
    </row>
    <row r="20" spans="1:86" ht="54" customHeight="1" x14ac:dyDescent="0.2">
      <c r="A20" s="105">
        <v>13</v>
      </c>
      <c r="B20" s="106">
        <v>42745</v>
      </c>
      <c r="C20" s="107">
        <v>0.20833333333333334</v>
      </c>
      <c r="D20" s="105" t="s">
        <v>487</v>
      </c>
      <c r="E20" s="105" t="s">
        <v>488</v>
      </c>
      <c r="F20" s="105" t="s">
        <v>488</v>
      </c>
      <c r="G20" s="105" t="s">
        <v>489</v>
      </c>
      <c r="H20" s="105" t="s">
        <v>93</v>
      </c>
      <c r="I20" s="105" t="s">
        <v>286</v>
      </c>
      <c r="J20" s="105" t="s">
        <v>93</v>
      </c>
      <c r="K20" s="105" t="s">
        <v>93</v>
      </c>
      <c r="L20" s="105" t="s">
        <v>93</v>
      </c>
      <c r="M20" s="105" t="s">
        <v>93</v>
      </c>
      <c r="N20" s="105" t="s">
        <v>93</v>
      </c>
      <c r="O20" s="105" t="s">
        <v>93</v>
      </c>
      <c r="P20" s="105" t="s">
        <v>93</v>
      </c>
      <c r="Q20" s="123" t="s">
        <v>490</v>
      </c>
      <c r="R20" s="112" t="s">
        <v>491</v>
      </c>
      <c r="S20" s="105" t="s">
        <v>96</v>
      </c>
      <c r="T20" s="105" t="s">
        <v>93</v>
      </c>
      <c r="U20" s="105" t="s">
        <v>93</v>
      </c>
      <c r="V20" s="105" t="s">
        <v>290</v>
      </c>
      <c r="W20" s="105" t="s">
        <v>323</v>
      </c>
      <c r="X20" s="110">
        <v>40597</v>
      </c>
      <c r="Y20" s="58" t="str">
        <f t="shared" si="0"/>
        <v>5 ปี, 10 เดือน</v>
      </c>
      <c r="Z20" s="111" t="s">
        <v>242</v>
      </c>
      <c r="AA20" s="112" t="s">
        <v>492</v>
      </c>
      <c r="AB20" s="112" t="s">
        <v>493</v>
      </c>
      <c r="AC20" s="112" t="s">
        <v>494</v>
      </c>
      <c r="AD20" s="112">
        <v>1</v>
      </c>
      <c r="AE20" s="112">
        <v>9</v>
      </c>
      <c r="AF20" s="112" t="s">
        <v>495</v>
      </c>
      <c r="AG20" s="113" t="s">
        <v>496</v>
      </c>
      <c r="AH20" s="114">
        <v>41344</v>
      </c>
      <c r="AI20" s="113" t="s">
        <v>248</v>
      </c>
      <c r="AJ20" s="112">
        <v>26</v>
      </c>
      <c r="AK20" s="58" t="str">
        <f t="shared" si="1"/>
        <v>3 ปี, 9 เดือน</v>
      </c>
      <c r="AL20" s="115">
        <v>43786</v>
      </c>
      <c r="AM20" s="111">
        <v>1</v>
      </c>
      <c r="AN20" s="105">
        <v>0</v>
      </c>
      <c r="AO20" s="105">
        <v>0</v>
      </c>
      <c r="AP20" s="105">
        <v>0</v>
      </c>
      <c r="AQ20" s="105">
        <v>0</v>
      </c>
      <c r="AR20" s="81">
        <f t="shared" si="2"/>
        <v>0</v>
      </c>
      <c r="AS20" s="81">
        <f t="shared" si="2"/>
        <v>0</v>
      </c>
      <c r="AT20" s="123" t="s">
        <v>118</v>
      </c>
      <c r="AU20" s="123" t="s">
        <v>115</v>
      </c>
      <c r="AV20" s="116" t="s">
        <v>88</v>
      </c>
      <c r="AW20" s="117"/>
      <c r="AX20" s="117"/>
      <c r="AY20" s="124"/>
      <c r="AZ20" s="124"/>
      <c r="BA20" s="124"/>
      <c r="BB20" s="124"/>
      <c r="BC20" s="125"/>
      <c r="BD20" s="125" t="s">
        <v>269</v>
      </c>
      <c r="BE20" s="105" t="s">
        <v>93</v>
      </c>
      <c r="BF20" s="123"/>
      <c r="BG20" s="105" t="s">
        <v>93</v>
      </c>
      <c r="BH20" s="123"/>
      <c r="BI20" s="123"/>
      <c r="BJ20" s="123"/>
      <c r="BK20" s="123"/>
      <c r="BL20" s="123"/>
      <c r="BM20" s="123"/>
      <c r="BN20" s="123"/>
      <c r="BO20" s="123"/>
      <c r="BP20" s="123"/>
      <c r="BQ20" s="123"/>
      <c r="BR20" s="123"/>
      <c r="BS20" s="123"/>
      <c r="BT20" s="123"/>
      <c r="BU20" s="123"/>
      <c r="BV20" s="123"/>
      <c r="BW20" s="123"/>
      <c r="BX20" s="123" t="s">
        <v>497</v>
      </c>
      <c r="BY20" s="123"/>
      <c r="BZ20" s="123" t="s">
        <v>151</v>
      </c>
      <c r="CA20" s="123"/>
      <c r="CB20" s="123" t="s">
        <v>498</v>
      </c>
      <c r="CC20" s="123"/>
      <c r="CD20" s="123" t="s">
        <v>441</v>
      </c>
      <c r="CE20" s="123"/>
      <c r="CF20" s="123"/>
      <c r="CG20" s="123"/>
      <c r="CH20" s="123"/>
    </row>
    <row r="21" spans="1:86" ht="54" customHeight="1" x14ac:dyDescent="0.2">
      <c r="A21" s="73">
        <v>14</v>
      </c>
      <c r="B21" s="126">
        <v>10</v>
      </c>
      <c r="C21" s="127">
        <v>0.27083333333333331</v>
      </c>
      <c r="D21" s="128" t="s">
        <v>499</v>
      </c>
      <c r="E21" s="73" t="s">
        <v>500</v>
      </c>
      <c r="F21" s="73" t="s">
        <v>228</v>
      </c>
      <c r="G21" s="73" t="s">
        <v>501</v>
      </c>
      <c r="H21" s="73" t="s">
        <v>230</v>
      </c>
      <c r="I21" s="73" t="s">
        <v>231</v>
      </c>
      <c r="J21" s="73" t="s">
        <v>93</v>
      </c>
      <c r="K21" s="73" t="s">
        <v>93</v>
      </c>
      <c r="L21" s="73" t="s">
        <v>93</v>
      </c>
      <c r="M21" s="73" t="s">
        <v>93</v>
      </c>
      <c r="N21" s="73" t="s">
        <v>93</v>
      </c>
      <c r="O21" s="73" t="s">
        <v>236</v>
      </c>
      <c r="P21" s="73" t="s">
        <v>237</v>
      </c>
      <c r="Q21" s="77" t="s">
        <v>502</v>
      </c>
      <c r="R21" s="73" t="s">
        <v>503</v>
      </c>
      <c r="S21" s="73" t="s">
        <v>101</v>
      </c>
      <c r="T21" s="73" t="s">
        <v>504</v>
      </c>
      <c r="U21" s="73" t="s">
        <v>505</v>
      </c>
      <c r="V21" s="73" t="s">
        <v>506</v>
      </c>
      <c r="W21" s="73" t="s">
        <v>105</v>
      </c>
      <c r="X21" s="129">
        <v>37638</v>
      </c>
      <c r="Y21" s="58" t="e">
        <f t="shared" si="0"/>
        <v>#NUM!</v>
      </c>
      <c r="Z21" s="86" t="s">
        <v>242</v>
      </c>
      <c r="AA21" s="130" t="s">
        <v>243</v>
      </c>
      <c r="AB21" s="130" t="s">
        <v>507</v>
      </c>
      <c r="AC21" s="130" t="s">
        <v>508</v>
      </c>
      <c r="AD21" s="130">
        <v>1</v>
      </c>
      <c r="AE21" s="130">
        <v>9</v>
      </c>
      <c r="AF21" s="130" t="s">
        <v>509</v>
      </c>
      <c r="AG21" s="131" t="s">
        <v>510</v>
      </c>
      <c r="AH21" s="132">
        <v>37153</v>
      </c>
      <c r="AI21" s="131" t="s">
        <v>248</v>
      </c>
      <c r="AJ21" s="130">
        <v>50</v>
      </c>
      <c r="AK21" s="58" t="e">
        <f t="shared" si="1"/>
        <v>#NUM!</v>
      </c>
      <c r="AL21" s="85">
        <v>43912</v>
      </c>
      <c r="AM21" s="86">
        <v>1</v>
      </c>
      <c r="AN21" s="73">
        <v>0</v>
      </c>
      <c r="AO21" s="73">
        <v>0</v>
      </c>
      <c r="AP21" s="73">
        <v>0</v>
      </c>
      <c r="AQ21" s="73">
        <v>0</v>
      </c>
      <c r="AR21" s="81">
        <f t="shared" si="2"/>
        <v>0</v>
      </c>
      <c r="AS21" s="81">
        <f t="shared" si="2"/>
        <v>0</v>
      </c>
      <c r="AT21" s="77" t="s">
        <v>116</v>
      </c>
      <c r="AU21" s="77" t="s">
        <v>122</v>
      </c>
      <c r="AV21" s="133" t="s">
        <v>89</v>
      </c>
      <c r="AW21" s="134"/>
      <c r="AX21" s="134"/>
      <c r="AY21" s="135"/>
      <c r="AZ21" s="135"/>
      <c r="BA21" s="135"/>
      <c r="BB21" s="135"/>
      <c r="BC21" s="77"/>
      <c r="BD21" s="77" t="s">
        <v>269</v>
      </c>
      <c r="BE21" s="73" t="s">
        <v>93</v>
      </c>
      <c r="BF21" s="77"/>
      <c r="BG21" s="77" t="s">
        <v>93</v>
      </c>
      <c r="BH21" s="77"/>
      <c r="BI21" s="77"/>
      <c r="BJ21" s="77"/>
      <c r="BK21" s="77"/>
      <c r="BL21" s="77"/>
      <c r="BM21" s="77"/>
      <c r="BN21" s="77"/>
      <c r="BO21" s="77"/>
      <c r="BP21" s="77"/>
      <c r="BQ21" s="77"/>
      <c r="BR21" s="77"/>
      <c r="BS21" s="77"/>
      <c r="BT21" s="77"/>
      <c r="BU21" s="77"/>
      <c r="BV21" s="77"/>
      <c r="BW21" s="77"/>
      <c r="BX21" s="77" t="s">
        <v>511</v>
      </c>
      <c r="BY21" s="77"/>
      <c r="BZ21" s="77" t="s">
        <v>512</v>
      </c>
      <c r="CA21" s="77"/>
      <c r="CB21" s="77" t="s">
        <v>513</v>
      </c>
      <c r="CC21" s="77"/>
      <c r="CD21" s="77" t="s">
        <v>457</v>
      </c>
      <c r="CE21" s="77"/>
      <c r="CF21" s="77"/>
      <c r="CG21" s="77"/>
      <c r="CH21" s="77"/>
    </row>
    <row r="22" spans="1:86" ht="54" customHeight="1" x14ac:dyDescent="0.2">
      <c r="A22" s="136">
        <v>15</v>
      </c>
      <c r="B22" s="53">
        <v>42745</v>
      </c>
      <c r="C22" s="137">
        <v>0.73819444444444438</v>
      </c>
      <c r="D22" s="76" t="s">
        <v>514</v>
      </c>
      <c r="E22" s="136" t="s">
        <v>515</v>
      </c>
      <c r="F22" s="136" t="s">
        <v>516</v>
      </c>
      <c r="G22" s="136" t="s">
        <v>517</v>
      </c>
      <c r="H22" s="76" t="s">
        <v>230</v>
      </c>
      <c r="I22" s="76" t="s">
        <v>332</v>
      </c>
      <c r="J22" s="76" t="s">
        <v>294</v>
      </c>
      <c r="K22" s="76" t="s">
        <v>317</v>
      </c>
      <c r="L22" s="76" t="s">
        <v>272</v>
      </c>
      <c r="M22" s="76" t="s">
        <v>235</v>
      </c>
      <c r="N22" s="76" t="s">
        <v>274</v>
      </c>
      <c r="O22" s="76" t="s">
        <v>275</v>
      </c>
      <c r="P22" s="76" t="s">
        <v>93</v>
      </c>
      <c r="Q22" s="76" t="s">
        <v>518</v>
      </c>
      <c r="R22" s="76" t="s">
        <v>519</v>
      </c>
      <c r="S22" s="76" t="s">
        <v>276</v>
      </c>
      <c r="T22" s="76">
        <v>95</v>
      </c>
      <c r="U22" s="76" t="s">
        <v>520</v>
      </c>
      <c r="V22" s="76" t="s">
        <v>521</v>
      </c>
      <c r="W22" s="138" t="s">
        <v>104</v>
      </c>
      <c r="X22" s="79">
        <v>33623</v>
      </c>
      <c r="Y22" s="58" t="str">
        <f t="shared" si="0"/>
        <v>24 ปี, 11 เดือน</v>
      </c>
      <c r="Z22" s="80" t="s">
        <v>242</v>
      </c>
      <c r="AA22" s="136" t="s">
        <v>404</v>
      </c>
      <c r="AB22" s="81" t="s">
        <v>522</v>
      </c>
      <c r="AC22" s="136" t="s">
        <v>523</v>
      </c>
      <c r="AD22" s="136">
        <v>1</v>
      </c>
      <c r="AE22" s="136">
        <v>9</v>
      </c>
      <c r="AF22" s="136" t="s">
        <v>524</v>
      </c>
      <c r="AG22" s="136" t="s">
        <v>525</v>
      </c>
      <c r="AH22" s="132">
        <v>40452</v>
      </c>
      <c r="AI22" s="139" t="s">
        <v>248</v>
      </c>
      <c r="AJ22" s="136">
        <v>34</v>
      </c>
      <c r="AK22" s="58" t="str">
        <f t="shared" si="1"/>
        <v>6 ปี, 3 เดือน</v>
      </c>
      <c r="AL22" s="140">
        <v>43738</v>
      </c>
      <c r="AM22" s="136">
        <v>1</v>
      </c>
      <c r="AN22" s="136">
        <v>0</v>
      </c>
      <c r="AO22" s="136">
        <v>0</v>
      </c>
      <c r="AP22" s="136">
        <v>0</v>
      </c>
      <c r="AQ22" s="136">
        <v>3</v>
      </c>
      <c r="AR22" s="81">
        <f t="shared" si="2"/>
        <v>0</v>
      </c>
      <c r="AS22" s="81">
        <f t="shared" si="2"/>
        <v>3</v>
      </c>
      <c r="AT22" s="77" t="s">
        <v>116</v>
      </c>
      <c r="AU22" s="77" t="s">
        <v>122</v>
      </c>
      <c r="AV22" s="88" t="s">
        <v>377</v>
      </c>
      <c r="AW22" s="136"/>
      <c r="AX22" s="136"/>
      <c r="AY22" s="136"/>
      <c r="AZ22" s="136"/>
      <c r="BA22" s="136"/>
      <c r="BB22" s="136"/>
      <c r="BC22" s="136"/>
      <c r="BD22" s="87" t="s">
        <v>281</v>
      </c>
      <c r="BE22" s="87" t="s">
        <v>93</v>
      </c>
      <c r="BF22" s="136"/>
      <c r="BG22" s="87" t="s">
        <v>93</v>
      </c>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row>
    <row r="23" spans="1:86" ht="54" customHeight="1" x14ac:dyDescent="0.2">
      <c r="A23" s="130">
        <v>16</v>
      </c>
      <c r="B23" s="141">
        <v>42746</v>
      </c>
      <c r="C23" s="142">
        <v>0.16666666666666666</v>
      </c>
      <c r="D23" s="73" t="s">
        <v>526</v>
      </c>
      <c r="E23" s="73" t="s">
        <v>527</v>
      </c>
      <c r="F23" s="73" t="s">
        <v>228</v>
      </c>
      <c r="G23" s="73" t="s">
        <v>489</v>
      </c>
      <c r="H23" s="73" t="s">
        <v>93</v>
      </c>
      <c r="I23" s="73" t="s">
        <v>93</v>
      </c>
      <c r="J23" s="73" t="s">
        <v>93</v>
      </c>
      <c r="K23" s="73" t="s">
        <v>93</v>
      </c>
      <c r="L23" s="73" t="s">
        <v>93</v>
      </c>
      <c r="M23" s="73" t="s">
        <v>93</v>
      </c>
      <c r="N23" s="73" t="s">
        <v>93</v>
      </c>
      <c r="O23" s="73" t="s">
        <v>93</v>
      </c>
      <c r="P23" s="73" t="s">
        <v>93</v>
      </c>
      <c r="Q23" s="77" t="s">
        <v>528</v>
      </c>
      <c r="R23" s="73" t="s">
        <v>529</v>
      </c>
      <c r="S23" s="73" t="s">
        <v>100</v>
      </c>
      <c r="T23" s="73" t="s">
        <v>530</v>
      </c>
      <c r="U23" s="73" t="s">
        <v>531</v>
      </c>
      <c r="V23" s="73" t="s">
        <v>290</v>
      </c>
      <c r="W23" s="73" t="s">
        <v>105</v>
      </c>
      <c r="X23" s="129">
        <v>40434</v>
      </c>
      <c r="Y23" s="58" t="str">
        <f t="shared" si="0"/>
        <v>6 ปี, 3 เดือน</v>
      </c>
      <c r="Z23" s="86" t="s">
        <v>242</v>
      </c>
      <c r="AA23" s="130" t="s">
        <v>404</v>
      </c>
      <c r="AB23" s="130" t="s">
        <v>532</v>
      </c>
      <c r="AC23" s="130" t="s">
        <v>533</v>
      </c>
      <c r="AD23" s="130">
        <v>1</v>
      </c>
      <c r="AE23" s="130">
        <v>9</v>
      </c>
      <c r="AF23" s="130" t="s">
        <v>534</v>
      </c>
      <c r="AG23" s="131" t="s">
        <v>535</v>
      </c>
      <c r="AH23" s="132">
        <v>36783</v>
      </c>
      <c r="AI23" s="131" t="s">
        <v>248</v>
      </c>
      <c r="AJ23" s="130">
        <v>46</v>
      </c>
      <c r="AK23" s="58" t="str">
        <f t="shared" si="1"/>
        <v>16 ปี, 3 เดือน</v>
      </c>
      <c r="AL23" s="85">
        <v>43370</v>
      </c>
      <c r="AM23" s="86">
        <v>1</v>
      </c>
      <c r="AN23" s="73">
        <v>0</v>
      </c>
      <c r="AO23" s="73">
        <v>11</v>
      </c>
      <c r="AP23" s="73">
        <v>0</v>
      </c>
      <c r="AQ23" s="73">
        <v>0</v>
      </c>
      <c r="AR23" s="81">
        <f t="shared" si="2"/>
        <v>0</v>
      </c>
      <c r="AS23" s="81">
        <f t="shared" si="2"/>
        <v>11</v>
      </c>
      <c r="AT23" s="77" t="s">
        <v>150</v>
      </c>
      <c r="AU23" s="77" t="s">
        <v>115</v>
      </c>
      <c r="AV23" s="133" t="s">
        <v>458</v>
      </c>
      <c r="AW23" s="134"/>
      <c r="AX23" s="134"/>
      <c r="AY23" s="135"/>
      <c r="AZ23" s="135"/>
      <c r="BA23" s="135"/>
      <c r="BB23" s="135"/>
      <c r="BC23" s="143"/>
      <c r="BD23" s="143" t="s">
        <v>250</v>
      </c>
      <c r="BE23" s="77" t="s">
        <v>317</v>
      </c>
      <c r="BF23" s="77"/>
      <c r="BG23" s="77" t="s">
        <v>93</v>
      </c>
      <c r="BH23" s="77"/>
      <c r="BI23" s="92"/>
      <c r="BJ23" s="92"/>
      <c r="BK23" s="92"/>
      <c r="BL23" s="92"/>
      <c r="BM23" s="92"/>
      <c r="BN23" s="93"/>
      <c r="BO23" s="94"/>
      <c r="BP23" s="94"/>
      <c r="BQ23" s="94"/>
      <c r="BR23" s="94"/>
      <c r="BS23" s="94"/>
      <c r="BT23" s="94"/>
      <c r="BU23" s="94"/>
      <c r="BV23" s="94"/>
      <c r="BW23" s="94"/>
      <c r="BX23" s="94" t="s">
        <v>536</v>
      </c>
      <c r="BY23" s="94"/>
      <c r="BZ23" s="94" t="s">
        <v>537</v>
      </c>
      <c r="CA23" s="94"/>
      <c r="CB23" s="94" t="s">
        <v>87</v>
      </c>
      <c r="CC23" s="94"/>
      <c r="CD23" s="96" t="s">
        <v>151</v>
      </c>
      <c r="CE23" s="92"/>
      <c r="CF23" s="92"/>
      <c r="CG23" s="92"/>
      <c r="CH23" s="92"/>
    </row>
    <row r="24" spans="1:86" ht="54" customHeight="1" x14ac:dyDescent="0.2">
      <c r="A24" s="81">
        <v>17</v>
      </c>
      <c r="B24" s="53">
        <v>42748</v>
      </c>
      <c r="C24" s="74">
        <v>0.34583333333333338</v>
      </c>
      <c r="D24" s="76" t="s">
        <v>538</v>
      </c>
      <c r="E24" s="76" t="s">
        <v>539</v>
      </c>
      <c r="F24" s="76" t="s">
        <v>228</v>
      </c>
      <c r="G24" s="76" t="s">
        <v>540</v>
      </c>
      <c r="H24" s="76" t="s">
        <v>93</v>
      </c>
      <c r="I24" s="76" t="s">
        <v>93</v>
      </c>
      <c r="J24" s="76" t="s">
        <v>93</v>
      </c>
      <c r="K24" s="76" t="s">
        <v>93</v>
      </c>
      <c r="L24" s="76" t="s">
        <v>93</v>
      </c>
      <c r="M24" s="76" t="s">
        <v>93</v>
      </c>
      <c r="N24" s="76" t="s">
        <v>93</v>
      </c>
      <c r="O24" s="76" t="s">
        <v>93</v>
      </c>
      <c r="P24" s="76" t="s">
        <v>93</v>
      </c>
      <c r="Q24" s="87" t="s">
        <v>541</v>
      </c>
      <c r="R24" s="81" t="s">
        <v>542</v>
      </c>
      <c r="S24" s="76" t="s">
        <v>100</v>
      </c>
      <c r="T24" s="76" t="s">
        <v>543</v>
      </c>
      <c r="U24" s="76" t="s">
        <v>544</v>
      </c>
      <c r="V24" s="76" t="s">
        <v>290</v>
      </c>
      <c r="W24" s="76" t="s">
        <v>105</v>
      </c>
      <c r="X24" s="79">
        <v>40980</v>
      </c>
      <c r="Y24" s="58" t="str">
        <f t="shared" si="0"/>
        <v>4 ปี, 10 เดือน</v>
      </c>
      <c r="Z24" s="80" t="s">
        <v>242</v>
      </c>
      <c r="AA24" s="81" t="s">
        <v>243</v>
      </c>
      <c r="AB24" s="81" t="s">
        <v>545</v>
      </c>
      <c r="AC24" s="81" t="s">
        <v>546</v>
      </c>
      <c r="AD24" s="81">
        <v>1</v>
      </c>
      <c r="AE24" s="81">
        <v>1</v>
      </c>
      <c r="AF24" s="81" t="s">
        <v>547</v>
      </c>
      <c r="AG24" s="84" t="s">
        <v>548</v>
      </c>
      <c r="AH24" s="132">
        <v>41838</v>
      </c>
      <c r="AI24" s="84" t="s">
        <v>248</v>
      </c>
      <c r="AJ24" s="81">
        <v>58</v>
      </c>
      <c r="AK24" s="58" t="str">
        <f t="shared" si="1"/>
        <v>2 ปี, 5 เดือน</v>
      </c>
      <c r="AL24" s="99">
        <v>42933</v>
      </c>
      <c r="AM24" s="80">
        <v>1</v>
      </c>
      <c r="AN24" s="76">
        <v>0</v>
      </c>
      <c r="AO24" s="76">
        <v>0</v>
      </c>
      <c r="AP24" s="76">
        <v>0</v>
      </c>
      <c r="AQ24" s="76">
        <v>1</v>
      </c>
      <c r="AR24" s="81">
        <f t="shared" si="2"/>
        <v>0</v>
      </c>
      <c r="AS24" s="81">
        <f t="shared" si="2"/>
        <v>1</v>
      </c>
      <c r="AT24" s="87" t="s">
        <v>116</v>
      </c>
      <c r="AU24" s="87" t="s">
        <v>122</v>
      </c>
      <c r="AV24" s="88" t="s">
        <v>84</v>
      </c>
      <c r="AW24" s="89"/>
      <c r="AX24" s="89"/>
      <c r="AY24" s="90"/>
      <c r="AZ24" s="90"/>
      <c r="BA24" s="90"/>
      <c r="BB24" s="90"/>
      <c r="BC24" s="91"/>
      <c r="BD24" s="91" t="s">
        <v>281</v>
      </c>
      <c r="BE24" s="87" t="s">
        <v>93</v>
      </c>
      <c r="BF24" s="87"/>
      <c r="BG24" s="87" t="s">
        <v>93</v>
      </c>
      <c r="BH24" s="87"/>
      <c r="BI24" s="92"/>
      <c r="BJ24" s="92"/>
      <c r="BK24" s="92"/>
      <c r="BL24" s="92"/>
      <c r="BM24" s="92"/>
      <c r="BN24" s="93"/>
      <c r="BO24" s="94"/>
      <c r="BP24" s="94"/>
      <c r="BQ24" s="94"/>
      <c r="BR24" s="94"/>
      <c r="BS24" s="94"/>
      <c r="BT24" s="94"/>
      <c r="BU24" s="94"/>
      <c r="BV24" s="94"/>
      <c r="BW24" s="94"/>
      <c r="BX24" s="92" t="s">
        <v>549</v>
      </c>
      <c r="BY24" s="94"/>
      <c r="BZ24" s="94"/>
      <c r="CA24" s="94"/>
      <c r="CB24" s="94" t="s">
        <v>550</v>
      </c>
      <c r="CC24" s="94"/>
      <c r="CD24" s="96" t="s">
        <v>551</v>
      </c>
      <c r="CE24" s="92"/>
      <c r="CF24" s="92"/>
      <c r="CG24" s="92"/>
      <c r="CH24" s="92"/>
    </row>
    <row r="25" spans="1:86" ht="54" customHeight="1" x14ac:dyDescent="0.2">
      <c r="A25" s="76">
        <v>18</v>
      </c>
      <c r="B25" s="53">
        <v>42749</v>
      </c>
      <c r="C25" s="74">
        <v>0.66597222222222219</v>
      </c>
      <c r="D25" s="76" t="s">
        <v>552</v>
      </c>
      <c r="E25" s="76" t="s">
        <v>553</v>
      </c>
      <c r="F25" s="76" t="s">
        <v>554</v>
      </c>
      <c r="G25" s="76" t="s">
        <v>555</v>
      </c>
      <c r="H25" s="76" t="s">
        <v>230</v>
      </c>
      <c r="I25" s="76" t="s">
        <v>231</v>
      </c>
      <c r="J25" s="76" t="s">
        <v>232</v>
      </c>
      <c r="K25" s="76" t="s">
        <v>233</v>
      </c>
      <c r="L25" s="76" t="s">
        <v>234</v>
      </c>
      <c r="M25" s="76" t="s">
        <v>235</v>
      </c>
      <c r="N25" s="76" t="s">
        <v>274</v>
      </c>
      <c r="O25" s="76" t="s">
        <v>275</v>
      </c>
      <c r="P25" s="76" t="s">
        <v>299</v>
      </c>
      <c r="Q25" s="87" t="s">
        <v>556</v>
      </c>
      <c r="R25" s="81" t="s">
        <v>557</v>
      </c>
      <c r="S25" s="76" t="s">
        <v>352</v>
      </c>
      <c r="T25" s="76">
        <v>3</v>
      </c>
      <c r="U25" s="76" t="s">
        <v>558</v>
      </c>
      <c r="V25" s="76" t="s">
        <v>363</v>
      </c>
      <c r="W25" s="76" t="s">
        <v>104</v>
      </c>
      <c r="X25" s="79">
        <v>28147</v>
      </c>
      <c r="Y25" s="58" t="str">
        <f t="shared" si="0"/>
        <v>39 ปี, 11 เดือน</v>
      </c>
      <c r="Z25" s="80" t="s">
        <v>242</v>
      </c>
      <c r="AA25" s="81" t="s">
        <v>559</v>
      </c>
      <c r="AB25" s="81" t="s">
        <v>560</v>
      </c>
      <c r="AC25" s="81" t="s">
        <v>561</v>
      </c>
      <c r="AD25" s="81">
        <v>1</v>
      </c>
      <c r="AE25" s="81">
        <v>0</v>
      </c>
      <c r="AF25" s="81" t="s">
        <v>562</v>
      </c>
      <c r="AG25" s="84" t="s">
        <v>563</v>
      </c>
      <c r="AH25" s="132">
        <v>41201</v>
      </c>
      <c r="AI25" s="84" t="s">
        <v>248</v>
      </c>
      <c r="AJ25" s="81">
        <v>46</v>
      </c>
      <c r="AK25" s="58" t="str">
        <f t="shared" si="1"/>
        <v>4 ปี, 2 เดือน</v>
      </c>
      <c r="AL25" s="99">
        <v>43444</v>
      </c>
      <c r="AM25" s="80">
        <v>1</v>
      </c>
      <c r="AN25" s="76">
        <v>0</v>
      </c>
      <c r="AO25" s="76">
        <v>0</v>
      </c>
      <c r="AP25" s="76">
        <v>0</v>
      </c>
      <c r="AQ25" s="76">
        <v>3</v>
      </c>
      <c r="AR25" s="81">
        <f t="shared" si="2"/>
        <v>0</v>
      </c>
      <c r="AS25" s="81">
        <f t="shared" si="2"/>
        <v>3</v>
      </c>
      <c r="AT25" s="87" t="s">
        <v>368</v>
      </c>
      <c r="AU25" s="87" t="s">
        <v>122</v>
      </c>
      <c r="AV25" s="88" t="s">
        <v>85</v>
      </c>
      <c r="AW25" s="89"/>
      <c r="AX25" s="89"/>
      <c r="AY25" s="90"/>
      <c r="AZ25" s="90"/>
      <c r="BA25" s="90"/>
      <c r="BB25" s="90"/>
      <c r="BC25" s="91"/>
      <c r="BD25" s="91" t="s">
        <v>250</v>
      </c>
      <c r="BE25" s="87" t="s">
        <v>93</v>
      </c>
      <c r="BF25" s="87"/>
      <c r="BG25" s="87" t="s">
        <v>93</v>
      </c>
      <c r="BH25" s="87"/>
      <c r="BI25" s="92"/>
      <c r="BJ25" s="92"/>
      <c r="BK25" s="92"/>
      <c r="BL25" s="92"/>
      <c r="BM25" s="92"/>
      <c r="BN25" s="93"/>
      <c r="BO25" s="94"/>
      <c r="BP25" s="94"/>
      <c r="BQ25" s="94"/>
      <c r="BR25" s="94"/>
      <c r="BS25" s="94"/>
      <c r="BT25" s="94"/>
      <c r="BU25" s="94"/>
      <c r="BV25" s="94"/>
      <c r="BW25" s="94"/>
      <c r="BX25" s="92" t="s">
        <v>564</v>
      </c>
      <c r="BY25" s="94"/>
      <c r="BZ25" s="94"/>
      <c r="CA25" s="94"/>
      <c r="CB25" s="94" t="s">
        <v>565</v>
      </c>
      <c r="CC25" s="94"/>
      <c r="CD25" s="100" t="s">
        <v>93</v>
      </c>
      <c r="CE25" s="92"/>
      <c r="CF25" s="92"/>
      <c r="CG25" s="92"/>
      <c r="CH25" s="92"/>
    </row>
    <row r="26" spans="1:86" ht="54" customHeight="1" x14ac:dyDescent="0.2">
      <c r="A26" s="76">
        <v>19</v>
      </c>
      <c r="B26" s="53">
        <v>42750</v>
      </c>
      <c r="C26" s="74">
        <v>0.3888888888888889</v>
      </c>
      <c r="D26" s="76" t="s">
        <v>566</v>
      </c>
      <c r="E26" s="76" t="s">
        <v>567</v>
      </c>
      <c r="F26" s="76" t="s">
        <v>568</v>
      </c>
      <c r="G26" s="76" t="s">
        <v>285</v>
      </c>
      <c r="H26" s="76" t="s">
        <v>93</v>
      </c>
      <c r="I26" s="76" t="s">
        <v>93</v>
      </c>
      <c r="J26" s="76" t="s">
        <v>93</v>
      </c>
      <c r="K26" s="76" t="s">
        <v>93</v>
      </c>
      <c r="L26" s="76" t="s">
        <v>93</v>
      </c>
      <c r="M26" s="76" t="s">
        <v>93</v>
      </c>
      <c r="N26" s="76" t="s">
        <v>93</v>
      </c>
      <c r="O26" s="76" t="s">
        <v>93</v>
      </c>
      <c r="P26" s="76" t="s">
        <v>93</v>
      </c>
      <c r="Q26" s="87" t="s">
        <v>569</v>
      </c>
      <c r="R26" s="76" t="s">
        <v>570</v>
      </c>
      <c r="S26" s="76" t="s">
        <v>100</v>
      </c>
      <c r="T26" s="76" t="s">
        <v>93</v>
      </c>
      <c r="U26" s="76" t="s">
        <v>93</v>
      </c>
      <c r="V26" s="76" t="s">
        <v>290</v>
      </c>
      <c r="W26" s="81" t="s">
        <v>104</v>
      </c>
      <c r="X26" s="79">
        <v>39959</v>
      </c>
      <c r="Y26" s="58" t="str">
        <f t="shared" si="0"/>
        <v>7 ปี, 7 เดือน</v>
      </c>
      <c r="Z26" s="80" t="s">
        <v>242</v>
      </c>
      <c r="AA26" s="81" t="s">
        <v>243</v>
      </c>
      <c r="AB26" s="81" t="s">
        <v>571</v>
      </c>
      <c r="AC26" s="81" t="s">
        <v>572</v>
      </c>
      <c r="AD26" s="81">
        <v>1</v>
      </c>
      <c r="AE26" s="81">
        <v>9</v>
      </c>
      <c r="AF26" s="81" t="s">
        <v>573</v>
      </c>
      <c r="AG26" s="84" t="s">
        <v>574</v>
      </c>
      <c r="AH26" s="132">
        <v>39652</v>
      </c>
      <c r="AI26" s="84" t="s">
        <v>248</v>
      </c>
      <c r="AJ26" s="81">
        <v>41</v>
      </c>
      <c r="AK26" s="58" t="str">
        <f t="shared" si="1"/>
        <v>8 ปี, 5 เดือน</v>
      </c>
      <c r="AL26" s="99">
        <v>43813</v>
      </c>
      <c r="AM26" s="80">
        <v>1</v>
      </c>
      <c r="AN26" s="76">
        <v>0</v>
      </c>
      <c r="AO26" s="76">
        <v>0</v>
      </c>
      <c r="AP26" s="76">
        <v>0</v>
      </c>
      <c r="AQ26" s="76">
        <v>0</v>
      </c>
      <c r="AR26" s="81">
        <v>0</v>
      </c>
      <c r="AS26" s="81">
        <f t="shared" si="2"/>
        <v>0</v>
      </c>
      <c r="AT26" s="87" t="s">
        <v>118</v>
      </c>
      <c r="AU26" s="87" t="s">
        <v>115</v>
      </c>
      <c r="AV26" s="88" t="s">
        <v>438</v>
      </c>
      <c r="AW26" s="89"/>
      <c r="AX26" s="89"/>
      <c r="AY26" s="90"/>
      <c r="AZ26" s="90"/>
      <c r="BA26" s="90"/>
      <c r="BB26" s="90"/>
      <c r="BC26" s="91"/>
      <c r="BD26" s="91" t="s">
        <v>269</v>
      </c>
      <c r="BE26" s="87" t="s">
        <v>93</v>
      </c>
      <c r="BF26" s="87"/>
      <c r="BG26" s="87" t="s">
        <v>93</v>
      </c>
      <c r="BH26" s="87"/>
      <c r="BI26" s="92"/>
      <c r="BJ26" s="92"/>
      <c r="BK26" s="92"/>
      <c r="BL26" s="92"/>
      <c r="BM26" s="92"/>
      <c r="BN26" s="93"/>
      <c r="BO26" s="94"/>
      <c r="BP26" s="94"/>
      <c r="BQ26" s="94"/>
      <c r="BR26" s="94"/>
      <c r="BS26" s="94"/>
      <c r="BT26" s="94"/>
      <c r="BU26" s="94"/>
      <c r="BV26" s="94"/>
      <c r="BW26" s="94"/>
      <c r="BX26" s="94" t="s">
        <v>575</v>
      </c>
      <c r="BY26" s="94"/>
      <c r="BZ26" s="94"/>
      <c r="CA26" s="94"/>
      <c r="CB26" s="94" t="s">
        <v>438</v>
      </c>
      <c r="CC26" s="94"/>
      <c r="CD26" s="96"/>
      <c r="CE26" s="92"/>
      <c r="CF26" s="92"/>
      <c r="CG26" s="92"/>
      <c r="CH26" s="92"/>
    </row>
    <row r="27" spans="1:86" ht="54" customHeight="1" x14ac:dyDescent="0.2">
      <c r="A27" s="76">
        <v>20</v>
      </c>
      <c r="B27" s="53">
        <v>42753</v>
      </c>
      <c r="C27" s="74">
        <v>0.91388888888888886</v>
      </c>
      <c r="D27" s="144" t="s">
        <v>576</v>
      </c>
      <c r="E27" s="76" t="s">
        <v>577</v>
      </c>
      <c r="F27" s="145" t="s">
        <v>578</v>
      </c>
      <c r="G27" s="76" t="s">
        <v>579</v>
      </c>
      <c r="H27" s="76" t="s">
        <v>93</v>
      </c>
      <c r="I27" s="76" t="s">
        <v>93</v>
      </c>
      <c r="J27" s="76" t="s">
        <v>93</v>
      </c>
      <c r="K27" s="76" t="s">
        <v>93</v>
      </c>
      <c r="L27" s="76" t="s">
        <v>93</v>
      </c>
      <c r="M27" s="76" t="s">
        <v>93</v>
      </c>
      <c r="N27" s="76" t="s">
        <v>93</v>
      </c>
      <c r="O27" s="76" t="s">
        <v>93</v>
      </c>
      <c r="P27" s="76" t="s">
        <v>93</v>
      </c>
      <c r="Q27" s="87" t="s">
        <v>580</v>
      </c>
      <c r="R27" s="76" t="s">
        <v>581</v>
      </c>
      <c r="S27" s="76" t="s">
        <v>100</v>
      </c>
      <c r="T27" s="76">
        <v>26</v>
      </c>
      <c r="U27" s="76" t="s">
        <v>582</v>
      </c>
      <c r="V27" s="76" t="s">
        <v>583</v>
      </c>
      <c r="W27" s="76" t="s">
        <v>105</v>
      </c>
      <c r="X27" s="79">
        <v>40638</v>
      </c>
      <c r="Y27" s="58" t="str">
        <f t="shared" si="0"/>
        <v>5 ปี, 9 เดือน</v>
      </c>
      <c r="Z27" s="80" t="s">
        <v>242</v>
      </c>
      <c r="AA27" s="81" t="s">
        <v>243</v>
      </c>
      <c r="AB27" s="81" t="s">
        <v>584</v>
      </c>
      <c r="AC27" s="81" t="s">
        <v>585</v>
      </c>
      <c r="AD27" s="81">
        <v>1</v>
      </c>
      <c r="AE27" s="81">
        <v>1</v>
      </c>
      <c r="AF27" s="81" t="s">
        <v>586</v>
      </c>
      <c r="AG27" s="84" t="s">
        <v>587</v>
      </c>
      <c r="AH27" s="132">
        <v>34207</v>
      </c>
      <c r="AI27" s="84" t="s">
        <v>248</v>
      </c>
      <c r="AJ27" s="81">
        <v>53</v>
      </c>
      <c r="AK27" s="58" t="str">
        <f t="shared" si="1"/>
        <v>23 ปี, 4 เดือน</v>
      </c>
      <c r="AL27" s="99">
        <v>43423</v>
      </c>
      <c r="AM27" s="80">
        <v>1</v>
      </c>
      <c r="AN27" s="76">
        <v>0</v>
      </c>
      <c r="AO27" s="76">
        <v>0</v>
      </c>
      <c r="AP27" s="76">
        <v>1</v>
      </c>
      <c r="AQ27" s="76">
        <v>0</v>
      </c>
      <c r="AR27" s="81">
        <f t="shared" si="2"/>
        <v>1</v>
      </c>
      <c r="AS27" s="81">
        <f t="shared" si="2"/>
        <v>0</v>
      </c>
      <c r="AT27" s="87" t="s">
        <v>119</v>
      </c>
      <c r="AU27" s="87" t="s">
        <v>122</v>
      </c>
      <c r="AV27" s="88" t="s">
        <v>93</v>
      </c>
      <c r="AW27" s="89"/>
      <c r="AX27" s="89"/>
      <c r="AY27" s="90"/>
      <c r="AZ27" s="90"/>
      <c r="BA27" s="90"/>
      <c r="BB27" s="90"/>
      <c r="BC27" s="91"/>
      <c r="BD27" s="91" t="s">
        <v>250</v>
      </c>
      <c r="BE27" s="87" t="s">
        <v>93</v>
      </c>
      <c r="BF27" s="87"/>
      <c r="BG27" s="87" t="s">
        <v>93</v>
      </c>
      <c r="BH27" s="87"/>
      <c r="BI27" s="92"/>
      <c r="BJ27" s="92"/>
      <c r="BK27" s="92"/>
      <c r="BL27" s="92"/>
      <c r="BM27" s="92"/>
      <c r="BN27" s="93"/>
      <c r="BO27" s="94"/>
      <c r="BP27" s="94"/>
      <c r="BQ27" s="94"/>
      <c r="BR27" s="94"/>
      <c r="BS27" s="94"/>
      <c r="BT27" s="94"/>
      <c r="BU27" s="94"/>
      <c r="BV27" s="94"/>
      <c r="BW27" s="94"/>
      <c r="BX27" s="94" t="s">
        <v>588</v>
      </c>
      <c r="BY27" s="94"/>
      <c r="BZ27" s="94"/>
      <c r="CA27" s="94"/>
      <c r="CB27" s="94" t="s">
        <v>589</v>
      </c>
      <c r="CC27" s="94"/>
      <c r="CD27" s="96"/>
      <c r="CE27" s="92"/>
      <c r="CF27" s="92"/>
      <c r="CG27" s="92"/>
      <c r="CH27" s="92"/>
    </row>
    <row r="28" spans="1:86" ht="54" customHeight="1" x14ac:dyDescent="0.2">
      <c r="A28" s="76">
        <v>21</v>
      </c>
      <c r="B28" s="53">
        <v>42757</v>
      </c>
      <c r="C28" s="74">
        <v>0.46875</v>
      </c>
      <c r="D28" s="76" t="s">
        <v>590</v>
      </c>
      <c r="E28" s="76" t="s">
        <v>591</v>
      </c>
      <c r="F28" s="76" t="s">
        <v>228</v>
      </c>
      <c r="G28" s="76" t="s">
        <v>592</v>
      </c>
      <c r="H28" s="76" t="s">
        <v>93</v>
      </c>
      <c r="I28" s="76" t="s">
        <v>93</v>
      </c>
      <c r="J28" s="76" t="s">
        <v>93</v>
      </c>
      <c r="K28" s="76" t="s">
        <v>93</v>
      </c>
      <c r="L28" s="76" t="s">
        <v>93</v>
      </c>
      <c r="M28" s="76" t="s">
        <v>93</v>
      </c>
      <c r="N28" s="76" t="s">
        <v>93</v>
      </c>
      <c r="O28" s="76" t="s">
        <v>93</v>
      </c>
      <c r="P28" s="76" t="s">
        <v>93</v>
      </c>
      <c r="Q28" s="87" t="s">
        <v>593</v>
      </c>
      <c r="R28" s="76" t="s">
        <v>594</v>
      </c>
      <c r="S28" s="76" t="s">
        <v>352</v>
      </c>
      <c r="T28" s="76">
        <v>1644</v>
      </c>
      <c r="U28" s="76" t="s">
        <v>595</v>
      </c>
      <c r="V28" s="76" t="s">
        <v>596</v>
      </c>
      <c r="W28" s="76" t="s">
        <v>339</v>
      </c>
      <c r="X28" s="79">
        <v>38573</v>
      </c>
      <c r="Y28" s="58" t="str">
        <f t="shared" si="0"/>
        <v>11 ปี, 5 เดือน</v>
      </c>
      <c r="Z28" s="80" t="s">
        <v>242</v>
      </c>
      <c r="AA28" s="81" t="s">
        <v>597</v>
      </c>
      <c r="AB28" s="81" t="s">
        <v>598</v>
      </c>
      <c r="AC28" s="81" t="s">
        <v>599</v>
      </c>
      <c r="AD28" s="81">
        <v>1</v>
      </c>
      <c r="AE28" s="81">
        <v>9</v>
      </c>
      <c r="AF28" s="81" t="s">
        <v>600</v>
      </c>
      <c r="AG28" s="84" t="s">
        <v>601</v>
      </c>
      <c r="AH28" s="132">
        <v>41320</v>
      </c>
      <c r="AI28" s="84" t="s">
        <v>248</v>
      </c>
      <c r="AJ28" s="81">
        <v>33</v>
      </c>
      <c r="AK28" s="58" t="str">
        <f t="shared" si="1"/>
        <v>3 ปี, 11 เดือน</v>
      </c>
      <c r="AL28" s="99">
        <v>43875</v>
      </c>
      <c r="AM28" s="80">
        <v>1</v>
      </c>
      <c r="AN28" s="76">
        <v>0</v>
      </c>
      <c r="AO28" s="76">
        <v>5</v>
      </c>
      <c r="AP28" s="76">
        <v>0</v>
      </c>
      <c r="AQ28" s="76">
        <v>0</v>
      </c>
      <c r="AR28" s="81">
        <f t="shared" si="2"/>
        <v>0</v>
      </c>
      <c r="AS28" s="81">
        <f t="shared" si="2"/>
        <v>5</v>
      </c>
      <c r="AT28" s="87" t="s">
        <v>150</v>
      </c>
      <c r="AU28" s="87" t="s">
        <v>115</v>
      </c>
      <c r="AV28" s="88" t="s">
        <v>377</v>
      </c>
      <c r="AW28" s="89"/>
      <c r="AX28" s="89"/>
      <c r="AY28" s="90"/>
      <c r="AZ28" s="90"/>
      <c r="BA28" s="90"/>
      <c r="BB28" s="90"/>
      <c r="BC28" s="91"/>
      <c r="BD28" s="91" t="s">
        <v>269</v>
      </c>
      <c r="BE28" s="87" t="s">
        <v>93</v>
      </c>
      <c r="BF28" s="87"/>
      <c r="BG28" s="87" t="s">
        <v>93</v>
      </c>
      <c r="BH28" s="87"/>
      <c r="BI28" s="92"/>
      <c r="BJ28" s="92"/>
      <c r="BK28" s="92"/>
      <c r="BL28" s="92"/>
      <c r="BM28" s="92"/>
      <c r="BN28" s="93"/>
      <c r="BO28" s="94"/>
      <c r="BP28" s="94"/>
      <c r="BQ28" s="94"/>
      <c r="BR28" s="94"/>
      <c r="BS28" s="94"/>
      <c r="BT28" s="94"/>
      <c r="BU28" s="94"/>
      <c r="BV28" s="94"/>
      <c r="BW28" s="94"/>
      <c r="BX28" s="94" t="s">
        <v>602</v>
      </c>
      <c r="BY28" s="94"/>
      <c r="BZ28" s="94"/>
      <c r="CA28" s="94"/>
      <c r="CB28" s="94" t="s">
        <v>603</v>
      </c>
      <c r="CC28" s="94"/>
      <c r="CD28" s="96"/>
      <c r="CE28" s="92"/>
      <c r="CF28" s="92"/>
      <c r="CG28" s="92"/>
      <c r="CH28" s="92"/>
    </row>
    <row r="29" spans="1:86" ht="54" customHeight="1" x14ac:dyDescent="0.2">
      <c r="A29" s="81">
        <v>22</v>
      </c>
      <c r="B29" s="53">
        <v>42760</v>
      </c>
      <c r="C29" s="74">
        <v>0.91666666666666663</v>
      </c>
      <c r="D29" s="76" t="s">
        <v>604</v>
      </c>
      <c r="E29" s="76" t="s">
        <v>605</v>
      </c>
      <c r="F29" s="76" t="s">
        <v>606</v>
      </c>
      <c r="G29" s="76" t="s">
        <v>607</v>
      </c>
      <c r="H29" s="76" t="s">
        <v>93</v>
      </c>
      <c r="I29" s="76" t="s">
        <v>93</v>
      </c>
      <c r="J29" s="76" t="s">
        <v>93</v>
      </c>
      <c r="K29" s="76" t="s">
        <v>93</v>
      </c>
      <c r="L29" s="76" t="s">
        <v>93</v>
      </c>
      <c r="M29" s="76" t="s">
        <v>93</v>
      </c>
      <c r="N29" s="76" t="s">
        <v>93</v>
      </c>
      <c r="O29" s="76" t="s">
        <v>93</v>
      </c>
      <c r="P29" s="76" t="s">
        <v>93</v>
      </c>
      <c r="Q29" s="26" t="s">
        <v>608</v>
      </c>
      <c r="R29" s="81" t="s">
        <v>609</v>
      </c>
      <c r="S29" s="81" t="s">
        <v>100</v>
      </c>
      <c r="T29" s="76">
        <v>97</v>
      </c>
      <c r="U29" s="76" t="s">
        <v>610</v>
      </c>
      <c r="V29" s="76" t="s">
        <v>353</v>
      </c>
      <c r="W29" s="76" t="s">
        <v>105</v>
      </c>
      <c r="X29" s="79">
        <v>29280</v>
      </c>
      <c r="Y29" s="58" t="str">
        <f t="shared" si="0"/>
        <v>36 ปี, 10 เดือน</v>
      </c>
      <c r="Z29" s="80" t="s">
        <v>242</v>
      </c>
      <c r="AA29" s="81" t="s">
        <v>611</v>
      </c>
      <c r="AB29" s="81" t="s">
        <v>405</v>
      </c>
      <c r="AC29" s="81" t="s">
        <v>612</v>
      </c>
      <c r="AD29" s="81">
        <v>1</v>
      </c>
      <c r="AE29" s="81">
        <v>9</v>
      </c>
      <c r="AF29" s="81" t="s">
        <v>613</v>
      </c>
      <c r="AG29" s="84" t="s">
        <v>614</v>
      </c>
      <c r="AH29" s="132">
        <v>39588</v>
      </c>
      <c r="AI29" s="84" t="s">
        <v>248</v>
      </c>
      <c r="AJ29" s="81" t="s">
        <v>93</v>
      </c>
      <c r="AK29" s="58" t="str">
        <f t="shared" si="1"/>
        <v>8 ปี, 8 เดือน</v>
      </c>
      <c r="AL29" s="99">
        <v>43825</v>
      </c>
      <c r="AM29" s="80">
        <v>1</v>
      </c>
      <c r="AN29" s="76">
        <v>0</v>
      </c>
      <c r="AO29" s="76">
        <v>0</v>
      </c>
      <c r="AP29" s="76">
        <v>0</v>
      </c>
      <c r="AQ29" s="76">
        <v>0</v>
      </c>
      <c r="AR29" s="81">
        <f t="shared" si="2"/>
        <v>0</v>
      </c>
      <c r="AS29" s="81">
        <f t="shared" si="2"/>
        <v>0</v>
      </c>
      <c r="AT29" s="87" t="s">
        <v>150</v>
      </c>
      <c r="AU29" s="87" t="s">
        <v>115</v>
      </c>
      <c r="AV29" s="88" t="s">
        <v>85</v>
      </c>
      <c r="AW29" s="89"/>
      <c r="AX29" s="89"/>
      <c r="AY29" s="90"/>
      <c r="AZ29" s="90"/>
      <c r="BA29" s="90"/>
      <c r="BB29" s="90"/>
      <c r="BC29" s="91"/>
      <c r="BD29" s="91" t="s">
        <v>250</v>
      </c>
      <c r="BE29" s="87" t="s">
        <v>93</v>
      </c>
      <c r="BF29" s="87"/>
      <c r="BG29" s="87" t="s">
        <v>93</v>
      </c>
      <c r="BH29" s="87"/>
      <c r="BI29" s="92"/>
      <c r="BJ29" s="92"/>
      <c r="BK29" s="92"/>
      <c r="BL29" s="92"/>
      <c r="BM29" s="92"/>
      <c r="BN29" s="93"/>
      <c r="BO29" s="94"/>
      <c r="BP29" s="94"/>
      <c r="BQ29" s="94"/>
      <c r="BR29" s="94"/>
      <c r="BS29" s="94"/>
      <c r="BT29" s="94"/>
      <c r="BU29" s="94"/>
      <c r="BV29" s="94"/>
      <c r="BW29" s="94"/>
      <c r="BX29" s="94" t="s">
        <v>615</v>
      </c>
      <c r="BY29" s="94"/>
      <c r="BZ29" s="94"/>
      <c r="CA29" s="94"/>
      <c r="CB29" s="94" t="s">
        <v>88</v>
      </c>
      <c r="CC29" s="94"/>
      <c r="CD29" s="96"/>
      <c r="CE29" s="92"/>
      <c r="CF29" s="92"/>
      <c r="CG29" s="92"/>
      <c r="CH29" s="92"/>
    </row>
    <row r="30" spans="1:86" ht="54" customHeight="1" x14ac:dyDescent="0.2">
      <c r="A30" s="81">
        <v>23</v>
      </c>
      <c r="B30" s="53">
        <v>42761</v>
      </c>
      <c r="C30" s="74">
        <v>0.1388888888888889</v>
      </c>
      <c r="D30" s="76" t="s">
        <v>616</v>
      </c>
      <c r="E30" s="76" t="s">
        <v>617</v>
      </c>
      <c r="F30" s="76" t="s">
        <v>228</v>
      </c>
      <c r="G30" s="76" t="s">
        <v>618</v>
      </c>
      <c r="H30" s="76" t="s">
        <v>93</v>
      </c>
      <c r="I30" s="76" t="s">
        <v>93</v>
      </c>
      <c r="J30" s="76" t="s">
        <v>93</v>
      </c>
      <c r="K30" s="76" t="s">
        <v>93</v>
      </c>
      <c r="L30" s="76" t="s">
        <v>93</v>
      </c>
      <c r="M30" s="76" t="s">
        <v>93</v>
      </c>
      <c r="N30" s="76" t="s">
        <v>93</v>
      </c>
      <c r="O30" s="76" t="s">
        <v>93</v>
      </c>
      <c r="P30" s="76" t="s">
        <v>93</v>
      </c>
      <c r="Q30" s="146" t="s">
        <v>619</v>
      </c>
      <c r="R30" s="76" t="s">
        <v>620</v>
      </c>
      <c r="S30" s="76" t="s">
        <v>276</v>
      </c>
      <c r="T30" s="76" t="s">
        <v>93</v>
      </c>
      <c r="U30" s="76" t="s">
        <v>93</v>
      </c>
      <c r="V30" s="76" t="s">
        <v>621</v>
      </c>
      <c r="W30" s="76" t="s">
        <v>104</v>
      </c>
      <c r="X30" s="79">
        <v>38523</v>
      </c>
      <c r="Y30" s="58" t="str">
        <f t="shared" si="0"/>
        <v>11 ปี, 7 เดือน</v>
      </c>
      <c r="Z30" s="80" t="s">
        <v>242</v>
      </c>
      <c r="AA30" s="81" t="s">
        <v>622</v>
      </c>
      <c r="AB30" s="81" t="s">
        <v>623</v>
      </c>
      <c r="AC30" s="81" t="s">
        <v>624</v>
      </c>
      <c r="AD30" s="81">
        <v>1</v>
      </c>
      <c r="AE30" s="81">
        <v>9</v>
      </c>
      <c r="AF30" s="81" t="s">
        <v>625</v>
      </c>
      <c r="AG30" s="84" t="s">
        <v>626</v>
      </c>
      <c r="AH30" s="132">
        <v>40729</v>
      </c>
      <c r="AI30" s="84" t="s">
        <v>248</v>
      </c>
      <c r="AJ30" s="81" t="s">
        <v>93</v>
      </c>
      <c r="AK30" s="58" t="str">
        <f t="shared" si="1"/>
        <v>5 ปี, 6 เดือน</v>
      </c>
      <c r="AL30" s="99">
        <v>43684</v>
      </c>
      <c r="AM30" s="80">
        <v>1</v>
      </c>
      <c r="AN30" s="76">
        <v>0</v>
      </c>
      <c r="AO30" s="76">
        <v>8</v>
      </c>
      <c r="AP30" s="76">
        <v>0</v>
      </c>
      <c r="AQ30" s="76">
        <v>0</v>
      </c>
      <c r="AR30" s="81">
        <f t="shared" si="2"/>
        <v>0</v>
      </c>
      <c r="AS30" s="81">
        <f t="shared" si="2"/>
        <v>8</v>
      </c>
      <c r="AT30" s="87" t="s">
        <v>118</v>
      </c>
      <c r="AU30" s="146" t="s">
        <v>115</v>
      </c>
      <c r="AV30" s="88" t="s">
        <v>87</v>
      </c>
      <c r="AW30" s="89"/>
      <c r="AX30" s="89"/>
      <c r="AY30" s="147"/>
      <c r="AZ30" s="147"/>
      <c r="BA30" s="147"/>
      <c r="BB30" s="90"/>
      <c r="BC30" s="104"/>
      <c r="BD30" s="104" t="s">
        <v>250</v>
      </c>
      <c r="BE30" s="87" t="s">
        <v>93</v>
      </c>
      <c r="BF30" s="76"/>
      <c r="BG30" s="87" t="s">
        <v>93</v>
      </c>
      <c r="BH30" s="76"/>
      <c r="BI30" s="119"/>
      <c r="BJ30" s="119"/>
      <c r="BK30" s="119"/>
      <c r="BL30" s="119"/>
      <c r="BM30" s="119"/>
      <c r="BN30" s="120"/>
      <c r="BO30" s="121"/>
      <c r="BP30" s="121"/>
      <c r="BQ30" s="121"/>
      <c r="BR30" s="121"/>
      <c r="BS30" s="121"/>
      <c r="BT30" s="121"/>
      <c r="BU30" s="121"/>
      <c r="BV30" s="121"/>
      <c r="BW30" s="94"/>
      <c r="BX30" s="94" t="s">
        <v>627</v>
      </c>
      <c r="BY30" s="94"/>
      <c r="BZ30" s="121"/>
      <c r="CA30" s="121"/>
      <c r="CB30" s="94" t="s">
        <v>89</v>
      </c>
      <c r="CC30" s="94"/>
      <c r="CD30" s="122"/>
      <c r="CE30" s="119"/>
      <c r="CF30" s="119"/>
      <c r="CG30" s="119"/>
      <c r="CH30" s="119"/>
    </row>
    <row r="31" spans="1:86" ht="54" customHeight="1" x14ac:dyDescent="0.2">
      <c r="A31" s="76">
        <v>24</v>
      </c>
      <c r="B31" s="53">
        <v>42761</v>
      </c>
      <c r="C31" s="74">
        <v>0.31944444444444448</v>
      </c>
      <c r="D31" s="76" t="s">
        <v>628</v>
      </c>
      <c r="E31" s="76" t="s">
        <v>629</v>
      </c>
      <c r="F31" s="76" t="s">
        <v>228</v>
      </c>
      <c r="G31" s="76" t="s">
        <v>630</v>
      </c>
      <c r="H31" s="76" t="s">
        <v>93</v>
      </c>
      <c r="I31" s="76" t="s">
        <v>93</v>
      </c>
      <c r="J31" s="76" t="s">
        <v>93</v>
      </c>
      <c r="K31" s="76" t="s">
        <v>93</v>
      </c>
      <c r="L31" s="76" t="s">
        <v>93</v>
      </c>
      <c r="M31" s="76" t="s">
        <v>93</v>
      </c>
      <c r="N31" s="76" t="s">
        <v>93</v>
      </c>
      <c r="O31" s="76" t="s">
        <v>93</v>
      </c>
      <c r="P31" s="76" t="s">
        <v>93</v>
      </c>
      <c r="Q31" s="87" t="s">
        <v>631</v>
      </c>
      <c r="R31" s="76" t="s">
        <v>632</v>
      </c>
      <c r="S31" s="76" t="s">
        <v>100</v>
      </c>
      <c r="T31" s="76" t="s">
        <v>93</v>
      </c>
      <c r="U31" s="76" t="s">
        <v>93</v>
      </c>
      <c r="V31" s="76" t="s">
        <v>633</v>
      </c>
      <c r="W31" s="76" t="s">
        <v>105</v>
      </c>
      <c r="X31" s="79">
        <v>32615</v>
      </c>
      <c r="Y31" s="58" t="str">
        <f t="shared" si="0"/>
        <v>27 ปี, 9 เดือน</v>
      </c>
      <c r="Z31" s="80" t="s">
        <v>242</v>
      </c>
      <c r="AA31" s="81" t="s">
        <v>634</v>
      </c>
      <c r="AB31" s="81" t="s">
        <v>635</v>
      </c>
      <c r="AC31" s="81" t="s">
        <v>636</v>
      </c>
      <c r="AD31" s="81">
        <v>1</v>
      </c>
      <c r="AE31" s="81">
        <v>9</v>
      </c>
      <c r="AF31" s="81" t="s">
        <v>637</v>
      </c>
      <c r="AG31" s="84" t="s">
        <v>638</v>
      </c>
      <c r="AH31" s="83">
        <v>42550</v>
      </c>
      <c r="AI31" s="148" t="s">
        <v>248</v>
      </c>
      <c r="AJ31" s="81">
        <v>33</v>
      </c>
      <c r="AK31" s="58" t="str">
        <f t="shared" si="1"/>
        <v>0 ปี, 6 เดือน</v>
      </c>
      <c r="AL31" s="99">
        <v>43674</v>
      </c>
      <c r="AM31" s="80">
        <v>1</v>
      </c>
      <c r="AN31" s="76">
        <v>0</v>
      </c>
      <c r="AO31" s="76">
        <v>16</v>
      </c>
      <c r="AP31" s="76">
        <v>0</v>
      </c>
      <c r="AQ31" s="76">
        <v>0</v>
      </c>
      <c r="AR31" s="76">
        <f t="shared" si="2"/>
        <v>0</v>
      </c>
      <c r="AS31" s="76">
        <f t="shared" si="2"/>
        <v>16</v>
      </c>
      <c r="AT31" s="87" t="s">
        <v>118</v>
      </c>
      <c r="AU31" s="87" t="s">
        <v>115</v>
      </c>
      <c r="AV31" s="88" t="s">
        <v>85</v>
      </c>
      <c r="AW31" s="89"/>
      <c r="AX31" s="89"/>
      <c r="AY31" s="90"/>
      <c r="AZ31" s="90"/>
      <c r="BA31" s="90"/>
      <c r="BB31" s="90"/>
      <c r="BC31" s="91"/>
      <c r="BD31" s="91" t="s">
        <v>281</v>
      </c>
      <c r="BE31" s="87" t="s">
        <v>93</v>
      </c>
      <c r="BF31" s="87"/>
      <c r="BG31" s="87" t="s">
        <v>93</v>
      </c>
      <c r="BH31" s="87"/>
      <c r="BI31" s="92"/>
      <c r="BJ31" s="92"/>
      <c r="BK31" s="92"/>
      <c r="BL31" s="92"/>
      <c r="BM31" s="92"/>
      <c r="BN31" s="93"/>
      <c r="BO31" s="94"/>
      <c r="BP31" s="94"/>
      <c r="BQ31" s="94"/>
      <c r="BR31" s="94"/>
      <c r="BS31" s="94"/>
      <c r="BT31" s="94"/>
      <c r="BU31" s="94"/>
      <c r="BV31" s="94"/>
      <c r="BW31" s="94"/>
      <c r="BX31" s="94" t="s">
        <v>639</v>
      </c>
      <c r="BY31" s="94"/>
      <c r="BZ31" s="94"/>
      <c r="CA31" s="94"/>
      <c r="CB31" s="94" t="s">
        <v>90</v>
      </c>
      <c r="CC31" s="94"/>
      <c r="CD31" s="96"/>
      <c r="CE31" s="92"/>
      <c r="CF31" s="92"/>
      <c r="CG31" s="92"/>
      <c r="CH31" s="92"/>
    </row>
    <row r="32" spans="1:86" ht="54" customHeight="1" x14ac:dyDescent="0.2">
      <c r="A32" s="76">
        <v>25</v>
      </c>
      <c r="B32" s="53">
        <v>42763</v>
      </c>
      <c r="C32" s="74">
        <v>0.76388888888888884</v>
      </c>
      <c r="D32" s="76" t="s">
        <v>640</v>
      </c>
      <c r="E32" s="76" t="s">
        <v>641</v>
      </c>
      <c r="F32" s="76" t="s">
        <v>642</v>
      </c>
      <c r="G32" s="76" t="s">
        <v>643</v>
      </c>
      <c r="H32" s="76" t="s">
        <v>93</v>
      </c>
      <c r="I32" s="76" t="s">
        <v>93</v>
      </c>
      <c r="J32" s="76" t="s">
        <v>93</v>
      </c>
      <c r="K32" s="76" t="s">
        <v>93</v>
      </c>
      <c r="L32" s="76" t="s">
        <v>93</v>
      </c>
      <c r="M32" s="76" t="s">
        <v>93</v>
      </c>
      <c r="N32" s="76" t="s">
        <v>93</v>
      </c>
      <c r="O32" s="76" t="s">
        <v>93</v>
      </c>
      <c r="P32" s="76" t="s">
        <v>93</v>
      </c>
      <c r="Q32" s="87" t="s">
        <v>644</v>
      </c>
      <c r="R32" s="76" t="s">
        <v>645</v>
      </c>
      <c r="S32" s="76" t="s">
        <v>100</v>
      </c>
      <c r="T32" s="76">
        <v>18</v>
      </c>
      <c r="U32" s="76" t="s">
        <v>646</v>
      </c>
      <c r="V32" s="76" t="s">
        <v>647</v>
      </c>
      <c r="W32" s="76" t="s">
        <v>105</v>
      </c>
      <c r="X32" s="79">
        <v>40905</v>
      </c>
      <c r="Y32" s="58" t="str">
        <f t="shared" si="0"/>
        <v>5 ปี, 1 เดือน</v>
      </c>
      <c r="Z32" s="80" t="s">
        <v>242</v>
      </c>
      <c r="AA32" s="81" t="s">
        <v>243</v>
      </c>
      <c r="AB32" s="81" t="s">
        <v>648</v>
      </c>
      <c r="AC32" s="81" t="s">
        <v>585</v>
      </c>
      <c r="AD32" s="81">
        <v>1</v>
      </c>
      <c r="AE32" s="81">
        <v>9</v>
      </c>
      <c r="AF32" s="81" t="s">
        <v>649</v>
      </c>
      <c r="AG32" s="84" t="s">
        <v>650</v>
      </c>
      <c r="AH32" s="83">
        <v>41200</v>
      </c>
      <c r="AI32" s="148" t="s">
        <v>651</v>
      </c>
      <c r="AJ32" s="81">
        <v>43</v>
      </c>
      <c r="AK32" s="58" t="str">
        <f t="shared" si="1"/>
        <v>4 ปี, 3 เดือน</v>
      </c>
      <c r="AL32" s="99">
        <v>43510</v>
      </c>
      <c r="AM32" s="80">
        <v>1</v>
      </c>
      <c r="AN32" s="76">
        <v>0</v>
      </c>
      <c r="AO32" s="76">
        <v>0</v>
      </c>
      <c r="AP32" s="76">
        <v>1</v>
      </c>
      <c r="AQ32" s="76">
        <v>0</v>
      </c>
      <c r="AR32" s="76">
        <f t="shared" si="2"/>
        <v>1</v>
      </c>
      <c r="AS32" s="76">
        <f t="shared" si="2"/>
        <v>0</v>
      </c>
      <c r="AT32" s="87" t="s">
        <v>128</v>
      </c>
      <c r="AU32" s="87" t="s">
        <v>122</v>
      </c>
      <c r="AV32" s="88" t="s">
        <v>268</v>
      </c>
      <c r="AW32" s="89"/>
      <c r="AX32" s="89"/>
      <c r="AY32" s="90"/>
      <c r="AZ32" s="90"/>
      <c r="BA32" s="90"/>
      <c r="BB32" s="90"/>
      <c r="BC32" s="91"/>
      <c r="BD32" s="91"/>
      <c r="BE32" s="87"/>
      <c r="BF32" s="87"/>
      <c r="BG32" s="87"/>
      <c r="BH32" s="87"/>
      <c r="BI32" s="92"/>
      <c r="BJ32" s="92"/>
      <c r="BK32" s="92"/>
      <c r="BL32" s="92"/>
      <c r="BM32" s="92"/>
      <c r="BN32" s="93"/>
      <c r="BO32" s="94"/>
      <c r="BP32" s="94"/>
      <c r="BQ32" s="94"/>
      <c r="BR32" s="94"/>
      <c r="BS32" s="94"/>
      <c r="BT32" s="94"/>
      <c r="BU32" s="94"/>
      <c r="BV32" s="94"/>
      <c r="BW32" s="94"/>
      <c r="BX32" s="94"/>
      <c r="BY32" s="94"/>
      <c r="BZ32" s="94"/>
      <c r="CA32" s="94"/>
      <c r="CB32" s="94"/>
      <c r="CC32" s="94"/>
      <c r="CD32" s="96"/>
      <c r="CE32" s="92"/>
      <c r="CF32" s="92"/>
      <c r="CG32" s="92"/>
      <c r="CH32" s="92"/>
    </row>
    <row r="33" spans="1:86" ht="54" customHeight="1" x14ac:dyDescent="0.2">
      <c r="A33" s="76">
        <v>26</v>
      </c>
      <c r="B33" s="53">
        <v>42764</v>
      </c>
      <c r="C33" s="74">
        <v>0.1111111111111111</v>
      </c>
      <c r="D33" s="76" t="s">
        <v>652</v>
      </c>
      <c r="E33" s="76" t="s">
        <v>653</v>
      </c>
      <c r="F33" s="76" t="s">
        <v>228</v>
      </c>
      <c r="G33" s="76" t="s">
        <v>654</v>
      </c>
      <c r="H33" s="76" t="s">
        <v>93</v>
      </c>
      <c r="I33" s="76" t="s">
        <v>93</v>
      </c>
      <c r="J33" s="76" t="s">
        <v>93</v>
      </c>
      <c r="K33" s="76" t="s">
        <v>93</v>
      </c>
      <c r="L33" s="76" t="s">
        <v>93</v>
      </c>
      <c r="M33" s="76" t="s">
        <v>93</v>
      </c>
      <c r="N33" s="76" t="s">
        <v>93</v>
      </c>
      <c r="O33" s="76" t="s">
        <v>93</v>
      </c>
      <c r="P33" s="76" t="s">
        <v>93</v>
      </c>
      <c r="Q33" s="87" t="s">
        <v>655</v>
      </c>
      <c r="R33" s="76" t="s">
        <v>656</v>
      </c>
      <c r="S33" s="76" t="s">
        <v>100</v>
      </c>
      <c r="T33" s="76" t="s">
        <v>93</v>
      </c>
      <c r="U33" s="76" t="s">
        <v>93</v>
      </c>
      <c r="V33" s="76" t="s">
        <v>450</v>
      </c>
      <c r="W33" s="76" t="s">
        <v>105</v>
      </c>
      <c r="X33" s="79">
        <v>26472</v>
      </c>
      <c r="Y33" s="58" t="str">
        <f t="shared" si="0"/>
        <v>44 ปี, 7 เดือน</v>
      </c>
      <c r="Z33" s="80" t="s">
        <v>242</v>
      </c>
      <c r="AA33" s="81" t="s">
        <v>328</v>
      </c>
      <c r="AB33" s="81" t="s">
        <v>329</v>
      </c>
      <c r="AC33" s="81" t="s">
        <v>328</v>
      </c>
      <c r="AD33" s="81">
        <v>1</v>
      </c>
      <c r="AE33" s="81">
        <v>1</v>
      </c>
      <c r="AF33" s="81" t="s">
        <v>657</v>
      </c>
      <c r="AG33" s="84" t="s">
        <v>658</v>
      </c>
      <c r="AH33" s="83">
        <v>37601</v>
      </c>
      <c r="AI33" s="84" t="s">
        <v>248</v>
      </c>
      <c r="AJ33" s="81">
        <v>41</v>
      </c>
      <c r="AK33" s="58" t="str">
        <f t="shared" si="1"/>
        <v>14 ปี, 1 เดือน</v>
      </c>
      <c r="AL33" s="99">
        <v>42882</v>
      </c>
      <c r="AM33" s="80">
        <v>1</v>
      </c>
      <c r="AN33" s="76">
        <v>4</v>
      </c>
      <c r="AO33" s="76">
        <v>18</v>
      </c>
      <c r="AP33" s="76">
        <v>0</v>
      </c>
      <c r="AQ33" s="76">
        <v>0</v>
      </c>
      <c r="AR33" s="76">
        <f t="shared" si="2"/>
        <v>4</v>
      </c>
      <c r="AS33" s="76">
        <f t="shared" si="2"/>
        <v>18</v>
      </c>
      <c r="AT33" s="87" t="s">
        <v>118</v>
      </c>
      <c r="AU33" s="87" t="s">
        <v>115</v>
      </c>
      <c r="AV33" s="88" t="s">
        <v>565</v>
      </c>
      <c r="AW33" s="89"/>
      <c r="AX33" s="89"/>
      <c r="AY33" s="90"/>
      <c r="AZ33" s="90"/>
      <c r="BA33" s="90"/>
      <c r="BB33" s="90"/>
      <c r="BC33" s="91"/>
      <c r="BD33" s="91" t="s">
        <v>250</v>
      </c>
      <c r="BE33" s="87" t="s">
        <v>93</v>
      </c>
      <c r="BF33" s="87"/>
      <c r="BG33" s="87" t="s">
        <v>93</v>
      </c>
      <c r="BH33" s="87"/>
      <c r="BI33" s="92"/>
      <c r="BJ33" s="92"/>
      <c r="BK33" s="92"/>
      <c r="BL33" s="92"/>
      <c r="BM33" s="92"/>
      <c r="BN33" s="93"/>
      <c r="BO33" s="94"/>
      <c r="BP33" s="94"/>
      <c r="BQ33" s="94"/>
      <c r="BR33" s="94"/>
      <c r="BS33" s="94"/>
      <c r="BT33" s="94"/>
      <c r="BU33" s="94"/>
      <c r="BV33" s="94"/>
      <c r="BW33" s="94"/>
      <c r="BX33" s="94" t="s">
        <v>659</v>
      </c>
      <c r="BY33" s="94"/>
      <c r="BZ33" s="94"/>
      <c r="CA33" s="94"/>
      <c r="CB33" s="94" t="s">
        <v>91</v>
      </c>
      <c r="CC33" s="94"/>
      <c r="CD33" s="96"/>
      <c r="CE33" s="92"/>
      <c r="CF33" s="92"/>
      <c r="CG33" s="92"/>
      <c r="CH33" s="92"/>
    </row>
    <row r="34" spans="1:86" ht="54" customHeight="1" x14ac:dyDescent="0.2">
      <c r="A34" s="81">
        <v>27</v>
      </c>
      <c r="B34" s="53">
        <v>42765</v>
      </c>
      <c r="C34" s="74">
        <v>0.625</v>
      </c>
      <c r="D34" s="76" t="s">
        <v>660</v>
      </c>
      <c r="E34" s="76" t="s">
        <v>661</v>
      </c>
      <c r="F34" s="76" t="s">
        <v>662</v>
      </c>
      <c r="G34" s="76" t="s">
        <v>663</v>
      </c>
      <c r="H34" s="76" t="s">
        <v>230</v>
      </c>
      <c r="I34" s="76" t="s">
        <v>231</v>
      </c>
      <c r="J34" s="76" t="s">
        <v>232</v>
      </c>
      <c r="K34" s="76" t="s">
        <v>233</v>
      </c>
      <c r="L34" s="76" t="s">
        <v>234</v>
      </c>
      <c r="M34" s="76" t="s">
        <v>273</v>
      </c>
      <c r="N34" s="76" t="s">
        <v>274</v>
      </c>
      <c r="O34" s="76" t="s">
        <v>275</v>
      </c>
      <c r="P34" s="76" t="s">
        <v>299</v>
      </c>
      <c r="Q34" s="87" t="s">
        <v>664</v>
      </c>
      <c r="R34" s="76" t="s">
        <v>665</v>
      </c>
      <c r="S34" s="76" t="s">
        <v>276</v>
      </c>
      <c r="T34" s="76">
        <v>6</v>
      </c>
      <c r="U34" s="76" t="s">
        <v>666</v>
      </c>
      <c r="V34" s="76" t="s">
        <v>480</v>
      </c>
      <c r="W34" s="76" t="s">
        <v>105</v>
      </c>
      <c r="X34" s="79">
        <v>32767</v>
      </c>
      <c r="Y34" s="58" t="str">
        <f t="shared" si="0"/>
        <v>27 ปี, 4 เดือน</v>
      </c>
      <c r="Z34" s="80" t="s">
        <v>242</v>
      </c>
      <c r="AA34" s="81" t="s">
        <v>667</v>
      </c>
      <c r="AB34" s="81" t="s">
        <v>668</v>
      </c>
      <c r="AC34" s="81" t="s">
        <v>669</v>
      </c>
      <c r="AD34" s="81">
        <v>1</v>
      </c>
      <c r="AE34" s="81">
        <v>9</v>
      </c>
      <c r="AF34" s="81" t="s">
        <v>670</v>
      </c>
      <c r="AG34" s="84" t="s">
        <v>671</v>
      </c>
      <c r="AH34" s="83">
        <v>42660</v>
      </c>
      <c r="AI34" s="84" t="s">
        <v>248</v>
      </c>
      <c r="AJ34" s="81" t="s">
        <v>93</v>
      </c>
      <c r="AK34" s="58" t="str">
        <f t="shared" si="1"/>
        <v>0 ปี, 3 เดือน</v>
      </c>
      <c r="AL34" s="99">
        <v>44388</v>
      </c>
      <c r="AM34" s="80">
        <v>1</v>
      </c>
      <c r="AN34" s="76">
        <v>0</v>
      </c>
      <c r="AO34" s="76">
        <v>1</v>
      </c>
      <c r="AP34" s="76">
        <v>0</v>
      </c>
      <c r="AQ34" s="76">
        <v>1</v>
      </c>
      <c r="AR34" s="76">
        <f t="shared" si="2"/>
        <v>0</v>
      </c>
      <c r="AS34" s="76">
        <f t="shared" si="2"/>
        <v>2</v>
      </c>
      <c r="AT34" s="87" t="s">
        <v>150</v>
      </c>
      <c r="AU34" s="87" t="s">
        <v>115</v>
      </c>
      <c r="AV34" s="88" t="s">
        <v>84</v>
      </c>
      <c r="AW34" s="89"/>
      <c r="AX34" s="89"/>
      <c r="AY34" s="90"/>
      <c r="AZ34" s="90"/>
      <c r="BA34" s="90"/>
      <c r="BB34" s="90"/>
      <c r="BC34" s="91"/>
      <c r="BD34" s="91" t="s">
        <v>250</v>
      </c>
      <c r="BE34" s="87" t="s">
        <v>93</v>
      </c>
      <c r="BF34" s="87"/>
      <c r="BG34" s="87" t="s">
        <v>93</v>
      </c>
      <c r="BH34" s="87"/>
      <c r="BI34" s="92"/>
      <c r="BJ34" s="92"/>
      <c r="BK34" s="92"/>
      <c r="BL34" s="92"/>
      <c r="BM34" s="92"/>
      <c r="BN34" s="93"/>
      <c r="BO34" s="94"/>
      <c r="BP34" s="94"/>
      <c r="BQ34" s="94"/>
      <c r="BR34" s="94"/>
      <c r="BS34" s="94"/>
      <c r="BT34" s="94"/>
      <c r="BU34" s="94"/>
      <c r="BV34" s="94"/>
      <c r="BW34" s="94"/>
      <c r="BX34" s="94" t="s">
        <v>672</v>
      </c>
      <c r="BY34" s="94"/>
      <c r="BZ34" s="94"/>
      <c r="CA34" s="94"/>
      <c r="CB34" s="92" t="s">
        <v>369</v>
      </c>
      <c r="CC34" s="94"/>
      <c r="CD34" s="96"/>
      <c r="CE34" s="92"/>
      <c r="CF34" s="92"/>
      <c r="CG34" s="92"/>
      <c r="CH34" s="92"/>
    </row>
    <row r="35" spans="1:86" ht="54" customHeight="1" x14ac:dyDescent="0.2">
      <c r="A35" s="81">
        <v>28</v>
      </c>
      <c r="B35" s="53">
        <v>42765</v>
      </c>
      <c r="C35" s="74">
        <v>4.2361111111111106E-2</v>
      </c>
      <c r="D35" s="76" t="s">
        <v>673</v>
      </c>
      <c r="E35" s="76" t="s">
        <v>674</v>
      </c>
      <c r="F35" s="76" t="s">
        <v>642</v>
      </c>
      <c r="G35" s="76" t="s">
        <v>643</v>
      </c>
      <c r="H35" s="76" t="s">
        <v>230</v>
      </c>
      <c r="I35" s="76" t="s">
        <v>231</v>
      </c>
      <c r="J35" s="76" t="s">
        <v>294</v>
      </c>
      <c r="K35" s="76" t="s">
        <v>233</v>
      </c>
      <c r="L35" s="76" t="s">
        <v>272</v>
      </c>
      <c r="M35" s="76" t="s">
        <v>273</v>
      </c>
      <c r="N35" s="76" t="s">
        <v>317</v>
      </c>
      <c r="O35" s="76" t="s">
        <v>374</v>
      </c>
      <c r="P35" s="76" t="s">
        <v>299</v>
      </c>
      <c r="Q35" s="87" t="s">
        <v>675</v>
      </c>
      <c r="R35" s="76" t="s">
        <v>676</v>
      </c>
      <c r="S35" s="76" t="s">
        <v>100</v>
      </c>
      <c r="T35" s="76">
        <v>18</v>
      </c>
      <c r="U35" s="76" t="s">
        <v>646</v>
      </c>
      <c r="V35" s="76" t="s">
        <v>677</v>
      </c>
      <c r="W35" s="76" t="s">
        <v>105</v>
      </c>
      <c r="X35" s="79">
        <v>41912</v>
      </c>
      <c r="Y35" s="58" t="str">
        <f t="shared" si="0"/>
        <v>2 ปี, 4 เดือน</v>
      </c>
      <c r="Z35" s="80" t="s">
        <v>242</v>
      </c>
      <c r="AA35" s="81" t="s">
        <v>243</v>
      </c>
      <c r="AB35" s="81" t="s">
        <v>648</v>
      </c>
      <c r="AC35" s="81" t="s">
        <v>678</v>
      </c>
      <c r="AD35" s="81">
        <v>1</v>
      </c>
      <c r="AE35" s="81">
        <v>9</v>
      </c>
      <c r="AF35" s="81" t="s">
        <v>679</v>
      </c>
      <c r="AG35" s="82" t="s">
        <v>680</v>
      </c>
      <c r="AH35" s="83">
        <v>33354</v>
      </c>
      <c r="AI35" s="84" t="s">
        <v>248</v>
      </c>
      <c r="AJ35" s="81">
        <v>53</v>
      </c>
      <c r="AK35" s="58" t="str">
        <f t="shared" si="1"/>
        <v>25 ปี, 9 เดือน</v>
      </c>
      <c r="AL35" s="99">
        <v>43700</v>
      </c>
      <c r="AM35" s="80">
        <v>1</v>
      </c>
      <c r="AN35" s="76">
        <v>0</v>
      </c>
      <c r="AO35" s="76">
        <v>6</v>
      </c>
      <c r="AP35" s="76">
        <v>0</v>
      </c>
      <c r="AQ35" s="76">
        <v>0</v>
      </c>
      <c r="AR35" s="76">
        <f t="shared" si="2"/>
        <v>0</v>
      </c>
      <c r="AS35" s="76">
        <f t="shared" si="2"/>
        <v>6</v>
      </c>
      <c r="AT35" s="87" t="s">
        <v>150</v>
      </c>
      <c r="AU35" s="87" t="s">
        <v>122</v>
      </c>
      <c r="AV35" s="88" t="s">
        <v>88</v>
      </c>
      <c r="AW35" s="89"/>
      <c r="AX35" s="89"/>
      <c r="AY35" s="90"/>
      <c r="AZ35" s="90"/>
      <c r="BA35" s="90"/>
      <c r="BB35" s="90"/>
      <c r="BC35" s="91"/>
      <c r="BD35" s="91" t="s">
        <v>250</v>
      </c>
      <c r="BE35" s="87" t="s">
        <v>93</v>
      </c>
      <c r="BF35" s="87"/>
      <c r="BG35" s="87" t="s">
        <v>93</v>
      </c>
      <c r="BH35" s="87"/>
      <c r="BI35" s="92"/>
      <c r="BJ35" s="92"/>
      <c r="BK35" s="92"/>
      <c r="BL35" s="92"/>
      <c r="BM35" s="92"/>
      <c r="BN35" s="93"/>
      <c r="BO35" s="94"/>
      <c r="BP35" s="94"/>
      <c r="BQ35" s="94"/>
      <c r="BR35" s="94"/>
      <c r="BS35" s="94"/>
      <c r="BT35" s="94"/>
      <c r="BU35" s="94"/>
      <c r="BV35" s="94"/>
      <c r="BW35" s="94"/>
      <c r="BX35" s="94" t="s">
        <v>681</v>
      </c>
      <c r="BY35" s="94"/>
      <c r="BZ35" s="94"/>
      <c r="CA35" s="94"/>
      <c r="CB35" s="92" t="s">
        <v>92</v>
      </c>
      <c r="CC35" s="94"/>
      <c r="CD35" s="96"/>
      <c r="CE35" s="92"/>
      <c r="CF35" s="92"/>
      <c r="CG35" s="92"/>
      <c r="CH35" s="92"/>
    </row>
    <row r="36" spans="1:86" ht="54" customHeight="1" x14ac:dyDescent="0.2">
      <c r="A36" s="76">
        <v>29</v>
      </c>
      <c r="B36" s="53">
        <v>42766</v>
      </c>
      <c r="C36" s="74">
        <v>0.71527777777777779</v>
      </c>
      <c r="D36" s="76" t="s">
        <v>682</v>
      </c>
      <c r="E36" s="76" t="s">
        <v>683</v>
      </c>
      <c r="F36" s="76" t="s">
        <v>228</v>
      </c>
      <c r="G36" s="76" t="s">
        <v>684</v>
      </c>
      <c r="H36" s="76" t="s">
        <v>230</v>
      </c>
      <c r="I36" s="76" t="s">
        <v>231</v>
      </c>
      <c r="J36" s="76" t="s">
        <v>232</v>
      </c>
      <c r="K36" s="76" t="s">
        <v>295</v>
      </c>
      <c r="L36" s="76" t="s">
        <v>234</v>
      </c>
      <c r="M36" s="76" t="s">
        <v>273</v>
      </c>
      <c r="N36" s="76" t="s">
        <v>297</v>
      </c>
      <c r="O36" s="76" t="s">
        <v>275</v>
      </c>
      <c r="P36" s="76" t="s">
        <v>299</v>
      </c>
      <c r="Q36" s="87" t="s">
        <v>685</v>
      </c>
      <c r="R36" s="76" t="s">
        <v>686</v>
      </c>
      <c r="S36" s="76" t="s">
        <v>276</v>
      </c>
      <c r="T36" s="76" t="s">
        <v>93</v>
      </c>
      <c r="U36" s="76" t="s">
        <v>93</v>
      </c>
      <c r="V36" s="76" t="s">
        <v>621</v>
      </c>
      <c r="W36" s="76" t="s">
        <v>104</v>
      </c>
      <c r="X36" s="79">
        <v>36957</v>
      </c>
      <c r="Y36" s="58" t="str">
        <f t="shared" si="0"/>
        <v>15 ปี, 10 เดือน</v>
      </c>
      <c r="Z36" s="80" t="s">
        <v>242</v>
      </c>
      <c r="AA36" s="81" t="s">
        <v>687</v>
      </c>
      <c r="AB36" s="81" t="s">
        <v>688</v>
      </c>
      <c r="AC36" s="81" t="s">
        <v>689</v>
      </c>
      <c r="AD36" s="81">
        <v>1</v>
      </c>
      <c r="AE36" s="81">
        <v>9</v>
      </c>
      <c r="AF36" s="81" t="s">
        <v>690</v>
      </c>
      <c r="AG36" s="82" t="s">
        <v>437</v>
      </c>
      <c r="AH36" s="83" t="s">
        <v>93</v>
      </c>
      <c r="AI36" s="84" t="s">
        <v>248</v>
      </c>
      <c r="AJ36" s="81">
        <v>19</v>
      </c>
      <c r="AK36" s="58" t="e">
        <f t="shared" si="1"/>
        <v>#VALUE!</v>
      </c>
      <c r="AL36" s="99" t="s">
        <v>93</v>
      </c>
      <c r="AM36" s="80">
        <v>0</v>
      </c>
      <c r="AN36" s="76">
        <v>0</v>
      </c>
      <c r="AO36" s="76">
        <v>0</v>
      </c>
      <c r="AP36" s="76">
        <v>1</v>
      </c>
      <c r="AQ36" s="76">
        <v>0</v>
      </c>
      <c r="AR36" s="76">
        <f t="shared" si="2"/>
        <v>1</v>
      </c>
      <c r="AS36" s="76">
        <f t="shared" si="2"/>
        <v>0</v>
      </c>
      <c r="AT36" s="87" t="s">
        <v>116</v>
      </c>
      <c r="AU36" s="87" t="s">
        <v>122</v>
      </c>
      <c r="AV36" s="88" t="s">
        <v>316</v>
      </c>
      <c r="AW36" s="89"/>
      <c r="AX36" s="89"/>
      <c r="AY36" s="90"/>
      <c r="AZ36" s="90"/>
      <c r="BA36" s="90"/>
      <c r="BB36" s="90"/>
      <c r="BC36" s="149"/>
      <c r="BD36" s="91" t="s">
        <v>250</v>
      </c>
      <c r="BE36" s="87" t="s">
        <v>93</v>
      </c>
      <c r="BF36" s="87"/>
      <c r="BG36" s="87" t="s">
        <v>93</v>
      </c>
      <c r="BH36" s="87"/>
      <c r="BI36" s="92"/>
      <c r="BJ36" s="92"/>
      <c r="BK36" s="92"/>
      <c r="BL36" s="92"/>
      <c r="BM36" s="92"/>
      <c r="BN36" s="93"/>
      <c r="BO36" s="94"/>
      <c r="BP36" s="94"/>
      <c r="BQ36" s="94"/>
      <c r="BR36" s="94"/>
      <c r="BS36" s="94"/>
      <c r="BT36" s="94"/>
      <c r="BU36" s="94"/>
      <c r="BV36" s="94"/>
      <c r="BW36" s="94"/>
      <c r="BX36" s="94" t="s">
        <v>691</v>
      </c>
      <c r="BY36" s="94"/>
      <c r="BZ36" s="94"/>
      <c r="CA36" s="94"/>
      <c r="CB36" s="94" t="s">
        <v>93</v>
      </c>
      <c r="CC36" s="94"/>
      <c r="CD36" s="96"/>
      <c r="CE36" s="92"/>
      <c r="CF36" s="92"/>
      <c r="CG36" s="92"/>
      <c r="CH36" s="92"/>
    </row>
    <row r="37" spans="1:86" ht="54" customHeight="1" x14ac:dyDescent="0.2">
      <c r="A37" s="76">
        <v>30</v>
      </c>
      <c r="B37" s="53"/>
      <c r="C37" s="74"/>
      <c r="D37" s="76"/>
      <c r="E37" s="76"/>
      <c r="F37" s="76"/>
      <c r="G37" s="76"/>
      <c r="H37" s="76"/>
      <c r="I37" s="76"/>
      <c r="J37" s="76"/>
      <c r="K37" s="76"/>
      <c r="L37" s="76"/>
      <c r="M37" s="76"/>
      <c r="N37" s="76"/>
      <c r="O37" s="76"/>
      <c r="P37" s="76"/>
      <c r="Q37" s="87"/>
      <c r="R37" s="76"/>
      <c r="S37" s="76"/>
      <c r="T37" s="76"/>
      <c r="U37" s="76"/>
      <c r="V37" s="76"/>
      <c r="W37" s="76"/>
      <c r="X37" s="79"/>
      <c r="Y37" s="58" t="str">
        <f t="shared" si="0"/>
        <v>0 ปี, 0 เดือน</v>
      </c>
      <c r="Z37" s="80"/>
      <c r="AA37" s="81"/>
      <c r="AB37" s="81"/>
      <c r="AC37" s="81"/>
      <c r="AD37" s="81"/>
      <c r="AE37" s="81"/>
      <c r="AF37" s="81"/>
      <c r="AG37" s="82"/>
      <c r="AH37" s="83"/>
      <c r="AI37" s="84"/>
      <c r="AJ37" s="81"/>
      <c r="AK37" s="58" t="str">
        <f t="shared" si="1"/>
        <v>0 ปี, 0 เดือน</v>
      </c>
      <c r="AL37" s="99"/>
      <c r="AM37" s="80"/>
      <c r="AN37" s="76"/>
      <c r="AO37" s="76"/>
      <c r="AP37" s="76"/>
      <c r="AQ37" s="76"/>
      <c r="AR37" s="76">
        <f t="shared" ref="AR37:AS39" si="3">AN37+AP37</f>
        <v>0</v>
      </c>
      <c r="AS37" s="76">
        <f t="shared" si="3"/>
        <v>0</v>
      </c>
      <c r="AT37" s="87"/>
      <c r="AU37" s="87"/>
      <c r="AV37" s="88"/>
      <c r="AW37" s="89"/>
      <c r="AX37" s="89"/>
      <c r="AY37" s="90"/>
      <c r="AZ37" s="90"/>
      <c r="BA37" s="90"/>
      <c r="BB37" s="90"/>
      <c r="BC37" s="91"/>
      <c r="BD37" s="91"/>
      <c r="BE37" s="87"/>
      <c r="BF37" s="87"/>
      <c r="BG37" s="87"/>
      <c r="BH37" s="87"/>
      <c r="BI37" s="92"/>
      <c r="BJ37" s="92"/>
      <c r="BK37" s="92"/>
      <c r="BL37" s="92"/>
      <c r="BM37" s="92"/>
      <c r="BN37" s="93"/>
      <c r="BO37" s="94"/>
      <c r="BP37" s="94"/>
      <c r="BQ37" s="94"/>
      <c r="BR37" s="94"/>
      <c r="BS37" s="94"/>
      <c r="BT37" s="94"/>
      <c r="BU37" s="94"/>
      <c r="BV37" s="94"/>
      <c r="BW37" s="94"/>
      <c r="BX37" s="94" t="s">
        <v>692</v>
      </c>
      <c r="BY37" s="94"/>
      <c r="BZ37" s="94"/>
      <c r="CA37" s="94"/>
      <c r="CB37" s="94"/>
      <c r="CC37" s="94"/>
      <c r="CD37" s="96"/>
      <c r="CE37" s="92"/>
      <c r="CF37" s="92"/>
      <c r="CG37" s="92"/>
      <c r="CH37" s="92"/>
    </row>
    <row r="38" spans="1:86" ht="54" customHeight="1" x14ac:dyDescent="0.2">
      <c r="A38" s="76">
        <v>31</v>
      </c>
      <c r="B38" s="53"/>
      <c r="C38" s="74"/>
      <c r="D38" s="76"/>
      <c r="E38" s="76"/>
      <c r="F38" s="76"/>
      <c r="G38" s="76"/>
      <c r="H38" s="76"/>
      <c r="I38" s="76"/>
      <c r="J38" s="76"/>
      <c r="K38" s="76"/>
      <c r="L38" s="76"/>
      <c r="M38" s="76"/>
      <c r="N38" s="76"/>
      <c r="O38" s="76"/>
      <c r="P38" s="76"/>
      <c r="Q38" s="87"/>
      <c r="R38" s="76"/>
      <c r="S38" s="76"/>
      <c r="T38" s="76"/>
      <c r="U38" s="76"/>
      <c r="V38" s="76"/>
      <c r="W38" s="76"/>
      <c r="X38" s="79"/>
      <c r="Y38" s="58" t="str">
        <f t="shared" si="0"/>
        <v>0 ปี, 0 เดือน</v>
      </c>
      <c r="Z38" s="80"/>
      <c r="AA38" s="81"/>
      <c r="AB38" s="81"/>
      <c r="AC38" s="81"/>
      <c r="AD38" s="81"/>
      <c r="AE38" s="81"/>
      <c r="AF38" s="81"/>
      <c r="AG38" s="82"/>
      <c r="AH38" s="83"/>
      <c r="AI38" s="84"/>
      <c r="AJ38" s="81"/>
      <c r="AK38" s="58" t="str">
        <f t="shared" si="1"/>
        <v>0 ปี, 0 เดือน</v>
      </c>
      <c r="AL38" s="99"/>
      <c r="AM38" s="80"/>
      <c r="AN38" s="76"/>
      <c r="AO38" s="76"/>
      <c r="AP38" s="76"/>
      <c r="AQ38" s="76"/>
      <c r="AR38" s="76">
        <f t="shared" si="3"/>
        <v>0</v>
      </c>
      <c r="AS38" s="76">
        <f t="shared" si="3"/>
        <v>0</v>
      </c>
      <c r="AT38" s="87"/>
      <c r="AU38" s="87"/>
      <c r="AV38" s="88"/>
      <c r="AW38" s="89"/>
      <c r="AX38" s="89"/>
      <c r="AY38" s="90"/>
      <c r="AZ38" s="90"/>
      <c r="BA38" s="90"/>
      <c r="BB38" s="90"/>
      <c r="BC38" s="91"/>
      <c r="BD38" s="91"/>
      <c r="BE38" s="87"/>
      <c r="BF38" s="87"/>
      <c r="BG38" s="87"/>
      <c r="BH38" s="87"/>
      <c r="BI38" s="92"/>
      <c r="BJ38" s="92"/>
      <c r="BK38" s="92"/>
      <c r="BL38" s="92"/>
      <c r="BM38" s="92"/>
      <c r="BN38" s="93"/>
      <c r="BO38" s="94"/>
      <c r="BP38" s="94"/>
      <c r="BQ38" s="94"/>
      <c r="BR38" s="94"/>
      <c r="BS38" s="94"/>
      <c r="BT38" s="94"/>
      <c r="BU38" s="94"/>
      <c r="BV38" s="94"/>
      <c r="BW38" s="94"/>
      <c r="BX38" s="95" t="s">
        <v>693</v>
      </c>
      <c r="BY38" s="94"/>
      <c r="BZ38" s="94"/>
      <c r="CA38" s="94"/>
      <c r="CB38" s="94"/>
      <c r="CC38" s="94"/>
      <c r="CD38" s="96"/>
      <c r="CE38" s="92"/>
      <c r="CF38" s="92"/>
      <c r="CG38" s="92"/>
      <c r="CH38" s="92"/>
    </row>
    <row r="39" spans="1:86" ht="54" customHeight="1" x14ac:dyDescent="0.2">
      <c r="A39" s="81">
        <v>32</v>
      </c>
      <c r="B39" s="53"/>
      <c r="C39" s="74"/>
      <c r="D39" s="76"/>
      <c r="E39" s="76"/>
      <c r="F39" s="76"/>
      <c r="G39" s="76"/>
      <c r="H39" s="76"/>
      <c r="I39" s="76"/>
      <c r="J39" s="76"/>
      <c r="K39" s="76"/>
      <c r="L39" s="76"/>
      <c r="M39" s="76"/>
      <c r="N39" s="76"/>
      <c r="O39" s="76"/>
      <c r="P39" s="76"/>
      <c r="Q39" s="87"/>
      <c r="R39" s="76"/>
      <c r="S39" s="76"/>
      <c r="T39" s="76"/>
      <c r="U39" s="76"/>
      <c r="V39" s="76"/>
      <c r="W39" s="76"/>
      <c r="X39" s="79"/>
      <c r="Y39" s="58" t="str">
        <f t="shared" si="0"/>
        <v>0 ปี, 0 เดือน</v>
      </c>
      <c r="Z39" s="80"/>
      <c r="AA39" s="81"/>
      <c r="AB39" s="81"/>
      <c r="AC39" s="81"/>
      <c r="AD39" s="81"/>
      <c r="AE39" s="81"/>
      <c r="AF39" s="81"/>
      <c r="AG39" s="82"/>
      <c r="AH39" s="83"/>
      <c r="AI39" s="84"/>
      <c r="AJ39" s="81"/>
      <c r="AK39" s="58" t="str">
        <f t="shared" si="1"/>
        <v>0 ปี, 0 เดือน</v>
      </c>
      <c r="AL39" s="99"/>
      <c r="AM39" s="80"/>
      <c r="AN39" s="76"/>
      <c r="AO39" s="76"/>
      <c r="AP39" s="76"/>
      <c r="AQ39" s="76"/>
      <c r="AR39" s="76">
        <f t="shared" si="3"/>
        <v>0</v>
      </c>
      <c r="AS39" s="76">
        <f t="shared" si="3"/>
        <v>0</v>
      </c>
      <c r="AT39" s="87"/>
      <c r="AU39" s="87"/>
      <c r="AV39" s="88"/>
      <c r="AW39" s="89"/>
      <c r="AX39" s="89"/>
      <c r="AY39" s="90"/>
      <c r="AZ39" s="90"/>
      <c r="BA39" s="90"/>
      <c r="BB39" s="90"/>
      <c r="BC39" s="91"/>
      <c r="BD39" s="91"/>
      <c r="BE39" s="87"/>
      <c r="BF39" s="87"/>
      <c r="BG39" s="87"/>
      <c r="BH39" s="87"/>
      <c r="BI39" s="92"/>
      <c r="BJ39" s="92"/>
      <c r="BK39" s="92"/>
      <c r="BL39" s="92"/>
      <c r="BM39" s="92"/>
      <c r="BN39" s="93"/>
      <c r="BO39" s="94"/>
      <c r="BP39" s="94"/>
      <c r="BQ39" s="94"/>
      <c r="BR39" s="94"/>
      <c r="BS39" s="94"/>
      <c r="BT39" s="94"/>
      <c r="BU39" s="94"/>
      <c r="BV39" s="94"/>
      <c r="BW39" s="94"/>
      <c r="BX39" s="94" t="s">
        <v>694</v>
      </c>
      <c r="BY39" s="94"/>
      <c r="BZ39" s="94"/>
      <c r="CA39" s="94"/>
      <c r="CB39" s="94"/>
      <c r="CC39" s="94"/>
      <c r="CD39" s="96"/>
      <c r="CE39" s="92"/>
      <c r="CF39" s="92"/>
      <c r="CG39" s="92"/>
      <c r="CH39" s="92"/>
    </row>
    <row r="40" spans="1:86" ht="54" customHeight="1" thickBot="1" x14ac:dyDescent="0.25">
      <c r="A40" s="81">
        <v>33</v>
      </c>
      <c r="B40" s="53"/>
      <c r="C40" s="74"/>
      <c r="D40" s="76"/>
      <c r="E40" s="76"/>
      <c r="F40" s="76"/>
      <c r="G40" s="76"/>
      <c r="H40" s="76"/>
      <c r="I40" s="76"/>
      <c r="J40" s="76"/>
      <c r="K40" s="76"/>
      <c r="L40" s="76"/>
      <c r="M40" s="76"/>
      <c r="N40" s="76"/>
      <c r="O40" s="76"/>
      <c r="P40" s="76"/>
      <c r="Q40" s="87"/>
      <c r="R40" s="76"/>
      <c r="S40" s="76"/>
      <c r="T40" s="76"/>
      <c r="U40" s="76"/>
      <c r="V40" s="76"/>
      <c r="W40" s="76"/>
      <c r="X40" s="79"/>
      <c r="Y40" s="58" t="str">
        <f t="shared" si="0"/>
        <v>0 ปี, 0 เดือน</v>
      </c>
      <c r="Z40" s="80"/>
      <c r="AA40" s="81"/>
      <c r="AB40" s="81"/>
      <c r="AC40" s="81"/>
      <c r="AD40" s="81"/>
      <c r="AE40" s="81"/>
      <c r="AF40" s="81"/>
      <c r="AG40" s="82"/>
      <c r="AH40" s="83"/>
      <c r="AI40" s="84"/>
      <c r="AJ40" s="81"/>
      <c r="AK40" s="80" t="str">
        <f t="shared" si="1"/>
        <v>0 ปี, 0 เดือน</v>
      </c>
      <c r="AL40" s="99"/>
      <c r="AM40" s="80"/>
      <c r="AN40" s="76"/>
      <c r="AO40" s="76"/>
      <c r="AP40" s="76"/>
      <c r="AQ40" s="76"/>
      <c r="AR40" s="76">
        <f t="shared" ref="AR40:AS41" si="4">+AN40+AP40</f>
        <v>0</v>
      </c>
      <c r="AS40" s="76">
        <f t="shared" si="4"/>
        <v>0</v>
      </c>
      <c r="AT40" s="87"/>
      <c r="AU40" s="26"/>
      <c r="AV40" s="88"/>
      <c r="AW40" s="89"/>
      <c r="AX40" s="89"/>
      <c r="AY40" s="90"/>
      <c r="AZ40" s="90"/>
      <c r="BA40" s="90"/>
      <c r="BB40" s="90"/>
      <c r="BC40" s="91"/>
      <c r="BD40" s="91"/>
      <c r="BE40" s="87"/>
      <c r="BF40" s="87"/>
      <c r="BG40" s="87"/>
      <c r="BH40" s="87"/>
      <c r="BI40" s="92"/>
      <c r="BJ40" s="92"/>
      <c r="BK40" s="92"/>
      <c r="BL40" s="92"/>
      <c r="BM40" s="92"/>
      <c r="BN40" s="150"/>
      <c r="BO40" s="151"/>
      <c r="BP40" s="151"/>
      <c r="BQ40" s="151"/>
      <c r="BR40" s="151"/>
      <c r="BS40" s="151"/>
      <c r="BT40" s="151"/>
      <c r="BU40" s="151"/>
      <c r="BV40" s="151"/>
      <c r="BW40" s="151"/>
      <c r="BX40" s="92" t="s">
        <v>695</v>
      </c>
      <c r="BY40" s="151"/>
      <c r="BZ40" s="151"/>
      <c r="CA40" s="151"/>
      <c r="CB40" s="151"/>
      <c r="CC40" s="151"/>
      <c r="CD40" s="152"/>
      <c r="CE40" s="92"/>
      <c r="CF40" s="92"/>
      <c r="CG40" s="92"/>
      <c r="CH40" s="92"/>
    </row>
    <row r="41" spans="1:86" ht="54" customHeight="1" x14ac:dyDescent="0.2">
      <c r="A41" s="76">
        <v>34</v>
      </c>
      <c r="B41" s="53"/>
      <c r="C41" s="74"/>
      <c r="D41" s="76"/>
      <c r="E41" s="76"/>
      <c r="F41" s="76"/>
      <c r="G41" s="76"/>
      <c r="H41" s="76"/>
      <c r="I41" s="76"/>
      <c r="J41" s="76"/>
      <c r="K41" s="76"/>
      <c r="L41" s="76"/>
      <c r="M41" s="76"/>
      <c r="N41" s="76"/>
      <c r="O41" s="76"/>
      <c r="P41" s="76"/>
      <c r="Q41" s="87"/>
      <c r="R41" s="76"/>
      <c r="S41" s="76"/>
      <c r="T41" s="76"/>
      <c r="U41" s="76"/>
      <c r="V41" s="76"/>
      <c r="W41" s="76"/>
      <c r="X41" s="79"/>
      <c r="Y41" s="58" t="str">
        <f t="shared" si="0"/>
        <v>0 ปี, 0 เดือน</v>
      </c>
      <c r="Z41" s="80"/>
      <c r="AA41" s="81"/>
      <c r="AB41" s="81"/>
      <c r="AC41" s="81"/>
      <c r="AD41" s="81"/>
      <c r="AE41" s="81"/>
      <c r="AF41" s="81"/>
      <c r="AG41" s="82"/>
      <c r="AH41" s="83"/>
      <c r="AI41" s="84"/>
      <c r="AJ41" s="81"/>
      <c r="AK41" s="80" t="str">
        <f t="shared" si="1"/>
        <v>0 ปี, 0 เดือน</v>
      </c>
      <c r="AL41" s="99"/>
      <c r="AM41" s="80"/>
      <c r="AN41" s="76"/>
      <c r="AO41" s="76"/>
      <c r="AP41" s="76"/>
      <c r="AQ41" s="76"/>
      <c r="AR41" s="76">
        <f t="shared" si="4"/>
        <v>0</v>
      </c>
      <c r="AS41" s="76">
        <f t="shared" si="4"/>
        <v>0</v>
      </c>
      <c r="AT41" s="87"/>
      <c r="AU41" s="87"/>
      <c r="AV41" s="88"/>
      <c r="AW41" s="89"/>
      <c r="AX41" s="89"/>
      <c r="AY41" s="90"/>
      <c r="AZ41" s="90"/>
      <c r="BA41" s="90"/>
      <c r="BB41" s="90"/>
      <c r="BC41" s="91"/>
      <c r="BD41" s="91"/>
      <c r="BE41" s="87"/>
      <c r="BF41" s="87"/>
      <c r="BG41" s="87"/>
      <c r="BH41" s="87"/>
      <c r="BI41" s="92"/>
      <c r="BJ41" s="92"/>
      <c r="BK41" s="92"/>
      <c r="BL41" s="92"/>
      <c r="BM41" s="92"/>
      <c r="BN41" s="92"/>
      <c r="BO41" s="92"/>
      <c r="BP41" s="92"/>
      <c r="BQ41" s="92"/>
      <c r="BR41" s="92"/>
      <c r="BS41" s="92"/>
      <c r="BT41" s="92"/>
      <c r="BU41" s="92"/>
      <c r="BV41" s="92"/>
      <c r="BW41" s="92"/>
      <c r="BX41" s="94" t="s">
        <v>93</v>
      </c>
      <c r="BY41" s="92"/>
      <c r="BZ41" s="92"/>
      <c r="CA41" s="92"/>
      <c r="CB41" s="92"/>
      <c r="CC41" s="92"/>
      <c r="CD41" s="92"/>
      <c r="CE41" s="92"/>
      <c r="CF41" s="92"/>
      <c r="CG41" s="92"/>
      <c r="CH41" s="92"/>
    </row>
    <row r="42" spans="1:86" ht="21.75" x14ac:dyDescent="0.5">
      <c r="A42" s="155"/>
      <c r="B42" s="158"/>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6"/>
      <c r="AJ42" s="155"/>
      <c r="AK42" s="155"/>
      <c r="AL42" s="157"/>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155"/>
      <c r="CF42" s="155"/>
      <c r="CG42" s="155"/>
      <c r="CH42" s="155"/>
    </row>
    <row r="43" spans="1:86" ht="21.75" x14ac:dyDescent="0.5">
      <c r="A43" s="155"/>
      <c r="B43" s="158"/>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6"/>
      <c r="AJ43" s="155"/>
      <c r="AK43" s="155"/>
      <c r="AL43" s="157"/>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row>
    <row r="44" spans="1:86" ht="21.75" x14ac:dyDescent="0.5">
      <c r="A44" s="155"/>
      <c r="B44" s="158"/>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6"/>
      <c r="AJ44" s="155"/>
      <c r="AK44" s="155"/>
      <c r="AL44" s="157"/>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row>
    <row r="45" spans="1:86" ht="21.75" x14ac:dyDescent="0.5">
      <c r="A45" s="155"/>
      <c r="B45" s="158"/>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6"/>
      <c r="AJ45" s="155"/>
      <c r="AK45" s="155"/>
      <c r="AL45" s="157"/>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c r="CA45" s="155"/>
      <c r="CB45" s="155"/>
      <c r="CC45" s="155"/>
      <c r="CD45" s="155"/>
      <c r="CE45" s="155"/>
      <c r="CF45" s="155"/>
      <c r="CG45" s="155"/>
      <c r="CH45" s="155"/>
    </row>
    <row r="46" spans="1:86" ht="21.75" x14ac:dyDescent="0.5">
      <c r="A46" s="155"/>
      <c r="B46" s="158"/>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6"/>
      <c r="AJ46" s="155"/>
      <c r="AK46" s="155"/>
      <c r="AL46" s="157"/>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c r="CA46" s="155"/>
      <c r="CB46" s="155"/>
      <c r="CC46" s="155"/>
      <c r="CD46" s="155"/>
      <c r="CE46" s="155"/>
      <c r="CF46" s="155"/>
      <c r="CG46" s="155"/>
      <c r="CH46" s="155"/>
    </row>
    <row r="47" spans="1:86" ht="21.75" x14ac:dyDescent="0.5">
      <c r="A47" s="155"/>
      <c r="B47" s="158"/>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6"/>
      <c r="AJ47" s="155"/>
      <c r="AK47" s="155"/>
      <c r="AL47" s="157"/>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row>
    <row r="48" spans="1:86" ht="21.75" x14ac:dyDescent="0.5">
      <c r="A48" s="155"/>
      <c r="B48" s="158"/>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6"/>
      <c r="AJ48" s="155"/>
      <c r="AK48" s="155"/>
      <c r="AL48" s="157"/>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c r="CA48" s="155"/>
      <c r="CB48" s="155"/>
      <c r="CC48" s="155"/>
      <c r="CD48" s="155"/>
      <c r="CE48" s="155"/>
      <c r="CF48" s="155"/>
      <c r="CG48" s="155"/>
      <c r="CH48" s="155"/>
    </row>
    <row r="49" spans="1:86" ht="21.75" x14ac:dyDescent="0.5">
      <c r="A49" s="155"/>
      <c r="B49" s="158"/>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6"/>
      <c r="AJ49" s="155"/>
      <c r="AK49" s="155"/>
      <c r="AL49" s="157"/>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row>
    <row r="50" spans="1:86" ht="21.75" x14ac:dyDescent="0.5">
      <c r="A50" s="155"/>
      <c r="B50" s="158"/>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6"/>
      <c r="AJ50" s="155"/>
      <c r="AK50" s="155"/>
      <c r="AL50" s="157"/>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row>
    <row r="51" spans="1:86" ht="21.75" x14ac:dyDescent="0.5">
      <c r="A51" s="155"/>
      <c r="B51" s="158"/>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6"/>
      <c r="AJ51" s="155"/>
      <c r="AK51" s="155"/>
      <c r="AL51" s="157"/>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row>
    <row r="52" spans="1:86" ht="21.75" x14ac:dyDescent="0.5">
      <c r="A52" s="155"/>
      <c r="B52" s="158"/>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6"/>
      <c r="AJ52" s="155"/>
      <c r="AK52" s="155"/>
      <c r="AL52" s="157"/>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5"/>
      <c r="BX52" s="155"/>
      <c r="BY52" s="155"/>
      <c r="BZ52" s="155"/>
      <c r="CA52" s="155"/>
      <c r="CB52" s="155"/>
      <c r="CC52" s="155"/>
      <c r="CD52" s="155"/>
      <c r="CE52" s="155"/>
      <c r="CF52" s="155"/>
      <c r="CG52" s="155"/>
      <c r="CH52" s="155"/>
    </row>
    <row r="53" spans="1:86" ht="21.75" x14ac:dyDescent="0.5">
      <c r="A53" s="155"/>
      <c r="B53" s="158"/>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6"/>
      <c r="AJ53" s="155"/>
      <c r="AK53" s="155"/>
      <c r="AL53" s="157"/>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row>
    <row r="54" spans="1:86" ht="21.75" x14ac:dyDescent="0.5">
      <c r="A54" s="155"/>
      <c r="B54" s="158"/>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6"/>
      <c r="AJ54" s="155"/>
      <c r="AK54" s="155"/>
      <c r="AL54" s="157"/>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row>
    <row r="55" spans="1:86" ht="21.75" x14ac:dyDescent="0.5">
      <c r="A55" s="155"/>
      <c r="B55" s="158"/>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6"/>
      <c r="AJ55" s="155"/>
      <c r="AK55" s="155"/>
      <c r="AL55" s="157"/>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row>
    <row r="56" spans="1:86" ht="21.75" x14ac:dyDescent="0.5">
      <c r="A56" s="155"/>
      <c r="B56" s="158"/>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6"/>
      <c r="AJ56" s="155"/>
      <c r="AK56" s="155"/>
      <c r="AL56" s="157"/>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row>
  </sheetData>
  <mergeCells count="59">
    <mergeCell ref="AF4:AF5"/>
    <mergeCell ref="AG4:AG5"/>
    <mergeCell ref="M3:M5"/>
    <mergeCell ref="BG4:BH4"/>
    <mergeCell ref="AN4:AO4"/>
    <mergeCell ref="AP4:AQ4"/>
    <mergeCell ref="AR4:AS4"/>
    <mergeCell ref="AU4:AU5"/>
    <mergeCell ref="AV4:AV5"/>
    <mergeCell ref="BE4:BF4"/>
    <mergeCell ref="BD3:BD5"/>
    <mergeCell ref="BE3:BH3"/>
    <mergeCell ref="AT3:AT5"/>
    <mergeCell ref="AU3:AV3"/>
    <mergeCell ref="AW3:BB4"/>
    <mergeCell ref="BC3:BC5"/>
    <mergeCell ref="AH4:AH5"/>
    <mergeCell ref="AN3:AS3"/>
    <mergeCell ref="AD4:AD5"/>
    <mergeCell ref="AE4:AE5"/>
    <mergeCell ref="B4:B5"/>
    <mergeCell ref="C4:C5"/>
    <mergeCell ref="D4:D5"/>
    <mergeCell ref="E4:E5"/>
    <mergeCell ref="F4:F5"/>
    <mergeCell ref="N3:N5"/>
    <mergeCell ref="O3:O5"/>
    <mergeCell ref="P3:P5"/>
    <mergeCell ref="Q3:Q5"/>
    <mergeCell ref="AF3:AK3"/>
    <mergeCell ref="AJ4:AJ5"/>
    <mergeCell ref="AK4:AK5"/>
    <mergeCell ref="U4:U5"/>
    <mergeCell ref="V4:V5"/>
    <mergeCell ref="W4:W5"/>
    <mergeCell ref="R3:AE3"/>
    <mergeCell ref="T4:T5"/>
    <mergeCell ref="X4:X5"/>
    <mergeCell ref="AA4:AA5"/>
    <mergeCell ref="AB4:AB5"/>
    <mergeCell ref="AC4:AC5"/>
    <mergeCell ref="Y4:Y5"/>
    <mergeCell ref="Z4:Z5"/>
    <mergeCell ref="A1:AU1"/>
    <mergeCell ref="A2:AU2"/>
    <mergeCell ref="A3:A5"/>
    <mergeCell ref="B3:C3"/>
    <mergeCell ref="D3:G3"/>
    <mergeCell ref="H3:H5"/>
    <mergeCell ref="I3:I5"/>
    <mergeCell ref="J3:J5"/>
    <mergeCell ref="K3:K5"/>
    <mergeCell ref="L3:L5"/>
    <mergeCell ref="G4:G5"/>
    <mergeCell ref="R4:R5"/>
    <mergeCell ref="S4:S5"/>
    <mergeCell ref="AL4:AL5"/>
    <mergeCell ref="AM4:AM5"/>
    <mergeCell ref="AI4:AI5"/>
  </mergeCells>
  <dataValidations count="23">
    <dataValidation type="list" allowBlank="1" showInputMessage="1" showErrorMessage="1" sqref="BD6:BD41">
      <formula1>ผู้รายงาน</formula1>
    </dataValidation>
    <dataValidation type="list" allowBlank="1" showInputMessage="1" showErrorMessage="1" sqref="Z6:Z41">
      <formula1>สถานะภาษีรถ</formula1>
    </dataValidation>
    <dataValidation type="list" allowBlank="1" showInputMessage="1" showErrorMessage="1" sqref="BG6:BG41">
      <formula1>รายละเอียดการลงโทษพนักงานขับรถ</formula1>
    </dataValidation>
    <dataValidation type="list" allowBlank="1" showInputMessage="1" showErrorMessage="1" sqref="BE6:BE41">
      <formula1>รายละเอียดการลงโทษผู้ประกอบการฯ</formula1>
    </dataValidation>
    <dataValidation type="list" allowBlank="1" showInputMessage="1" showErrorMessage="1" sqref="I6:I41">
      <formula1>$BO$7:$BO$15</formula1>
    </dataValidation>
    <dataValidation type="list" allowBlank="1" showInputMessage="1" showErrorMessage="1" sqref="AV5:AV41">
      <formula1>สาเหตุ</formula1>
    </dataValidation>
    <dataValidation type="list" allowBlank="1" showInputMessage="1" showErrorMessage="1" sqref="W6:W41">
      <formula1>รายละเอียดมาตรฐานรถ</formula1>
    </dataValidation>
    <dataValidation type="list" allowBlank="1" showInputMessage="1" showErrorMessage="1" sqref="V6:V41">
      <formula1>มาตรฐานรถ</formula1>
    </dataValidation>
    <dataValidation type="list" allowBlank="1" showInputMessage="1" showErrorMessage="1" sqref="S6:S41">
      <formula1>$BW$7:$BW$18</formula1>
    </dataValidation>
    <dataValidation type="list" allowBlank="1" showInputMessage="1" showErrorMessage="1" sqref="AT6:AT41">
      <formula1>$BZ$7:$BZ$23</formula1>
    </dataValidation>
    <dataValidation type="list" allowBlank="1" showInputMessage="1" showErrorMessage="1" sqref="AU6:AU41">
      <formula1>รถต้นเหตุ</formula1>
    </dataValidation>
    <dataValidation type="list" allowBlank="1" showInputMessage="1" showErrorMessage="1" sqref="H6:H41">
      <formula1>บริเวณที่เกิดหตุ</formula1>
    </dataValidation>
    <dataValidation type="list" allowBlank="1" showInputMessage="1" showErrorMessage="1" sqref="J6:J41">
      <formula1>จำนวนช่องจราจร</formula1>
    </dataValidation>
    <dataValidation type="list" allowBlank="1" showInputMessage="1" showErrorMessage="1" sqref="K6:K41">
      <formula1>$BQ$7:$BQ$12</formula1>
    </dataValidation>
    <dataValidation type="list" allowBlank="1" showInputMessage="1" showErrorMessage="1" sqref="L6:L41">
      <formula1>ชนิดผิวทาง</formula1>
    </dataValidation>
    <dataValidation type="list" allowBlank="1" showInputMessage="1" showErrorMessage="1" sqref="M6:M41">
      <formula1>ลักษณะทาง</formula1>
    </dataValidation>
    <dataValidation type="list" allowBlank="1" showInputMessage="1" showErrorMessage="1" sqref="N6:N41">
      <formula1>การควบคุมจราจร</formula1>
    </dataValidation>
    <dataValidation type="list" allowBlank="1" showInputMessage="1" showErrorMessage="1" sqref="O6:O41">
      <formula1>ทัศนวิสัย_สภาพแวดล้อม</formula1>
    </dataValidation>
    <dataValidation type="list" allowBlank="1" showInputMessage="1" showErrorMessage="1" sqref="P6:P41">
      <formula1>$BV$7:$BV$13</formula1>
    </dataValidation>
    <dataValidation type="list" allowBlank="1" showInputMessage="1" showErrorMessage="1" sqref="BB23:BB41 BB6:BB21">
      <formula1>$CD$7:$CD$23</formula1>
    </dataValidation>
    <dataValidation type="list" allowBlank="1" showInputMessage="1" showErrorMessage="1" sqref="W4 W1:Z2 W42:Z56">
      <formula1>$BY$6:$BY$8</formula1>
    </dataValidation>
    <dataValidation type="list" allowBlank="1" showInputMessage="1" showErrorMessage="1" sqref="V1:V2 V4 V42:V56">
      <formula1>$BX$6:$BX$15</formula1>
    </dataValidation>
    <dataValidation type="list" allowBlank="1" showInputMessage="1" showErrorMessage="1" sqref="S1:U2 S42:S56">
      <formula1>$BW$6:$BW$8</formula1>
    </dataValidation>
  </dataValidation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4.25" x14ac:dyDescent="0.2"/>
  <sheetData>
    <row r="1" spans="1:1" x14ac:dyDescent="0.2">
      <c r="A1" t="s">
        <v>571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topLeftCell="E40" workbookViewId="0">
      <selection activeCell="H8" sqref="H8"/>
    </sheetView>
  </sheetViews>
  <sheetFormatPr defaultRowHeight="14.25" x14ac:dyDescent="0.2"/>
  <cols>
    <col min="1" max="1" width="5.875" customWidth="1"/>
    <col min="3" max="3" width="7.125" customWidth="1"/>
    <col min="5" max="7" width="6.375" customWidth="1"/>
    <col min="9" max="9" width="7.875" customWidth="1"/>
    <col min="11" max="11" width="6.625" customWidth="1"/>
    <col min="12" max="12" width="6" customWidth="1"/>
    <col min="20" max="27" width="6.5" customWidth="1"/>
    <col min="28" max="30" width="7.875" customWidth="1"/>
    <col min="31" max="31" width="28.25" customWidth="1"/>
  </cols>
  <sheetData>
    <row r="1" spans="1:31" ht="27.75" x14ac:dyDescent="0.65">
      <c r="A1" s="1208" t="s">
        <v>1362</v>
      </c>
      <c r="B1" s="1208"/>
      <c r="C1" s="1208"/>
      <c r="D1" s="1208"/>
      <c r="E1" s="1208"/>
      <c r="F1" s="1208"/>
      <c r="G1" s="1208"/>
      <c r="H1" s="1208"/>
      <c r="I1" s="1208"/>
      <c r="J1" s="1208"/>
      <c r="K1" s="1208"/>
      <c r="L1" s="1208"/>
      <c r="M1" s="1208"/>
      <c r="N1" s="1208"/>
      <c r="O1" s="1208"/>
      <c r="P1" s="1208"/>
      <c r="Q1" s="1208"/>
      <c r="R1" s="1208"/>
      <c r="S1" s="1208"/>
      <c r="T1" s="1208"/>
      <c r="U1" s="1208"/>
      <c r="V1" s="1208"/>
      <c r="W1" s="1208"/>
      <c r="X1" s="1208"/>
      <c r="Y1" s="1208"/>
      <c r="Z1" s="1208"/>
      <c r="AA1" s="1208"/>
      <c r="AB1" s="1208"/>
      <c r="AC1" s="1208"/>
      <c r="AD1" s="1208"/>
      <c r="AE1" s="1208"/>
    </row>
    <row r="2" spans="1:31" ht="27.75" x14ac:dyDescent="0.65">
      <c r="A2" s="1208" t="s">
        <v>4197</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row>
    <row r="3" spans="1:31" ht="16.5" customHeight="1" thickBot="1" x14ac:dyDescent="0.7">
      <c r="A3" s="701"/>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44"/>
      <c r="AC3" s="744"/>
      <c r="AD3" s="744"/>
    </row>
    <row r="4" spans="1:31" ht="24" thickBot="1" x14ac:dyDescent="0.6">
      <c r="A4" s="1220" t="s">
        <v>163</v>
      </c>
      <c r="B4" s="1222" t="s">
        <v>1364</v>
      </c>
      <c r="C4" s="1224" t="s">
        <v>1365</v>
      </c>
      <c r="D4" s="1224" t="s">
        <v>189</v>
      </c>
      <c r="E4" s="1226" t="s">
        <v>165</v>
      </c>
      <c r="F4" s="1226"/>
      <c r="G4" s="1226"/>
      <c r="H4" s="1220" t="s">
        <v>190</v>
      </c>
      <c r="I4" s="1220" t="s">
        <v>194</v>
      </c>
      <c r="J4" s="1220" t="s">
        <v>2490</v>
      </c>
      <c r="K4" s="1220" t="s">
        <v>191</v>
      </c>
      <c r="L4" s="1220" t="s">
        <v>192</v>
      </c>
      <c r="M4" s="1220" t="s">
        <v>193</v>
      </c>
      <c r="N4" s="1227" t="s">
        <v>2492</v>
      </c>
      <c r="O4" s="1227" t="s">
        <v>2493</v>
      </c>
      <c r="P4" s="1229" t="s">
        <v>2494</v>
      </c>
      <c r="Q4" s="1229" t="s">
        <v>2495</v>
      </c>
      <c r="R4" s="1229" t="s">
        <v>1374</v>
      </c>
      <c r="S4" s="1229" t="s">
        <v>2496</v>
      </c>
      <c r="T4" s="1226" t="s">
        <v>1369</v>
      </c>
      <c r="U4" s="1226"/>
      <c r="V4" s="1226"/>
      <c r="W4" s="1226"/>
      <c r="X4" s="1226"/>
      <c r="Y4" s="1226"/>
      <c r="Z4" s="1226"/>
      <c r="AA4" s="1226"/>
      <c r="AB4" s="1234" t="s">
        <v>122</v>
      </c>
      <c r="AC4" s="1234" t="s">
        <v>124</v>
      </c>
      <c r="AD4" s="1220" t="s">
        <v>214</v>
      </c>
      <c r="AE4" s="1220" t="s">
        <v>175</v>
      </c>
    </row>
    <row r="5" spans="1:31" ht="24" thickBot="1" x14ac:dyDescent="0.25">
      <c r="A5" s="1220"/>
      <c r="B5" s="1222"/>
      <c r="C5" s="1224"/>
      <c r="D5" s="1224"/>
      <c r="E5" s="1221" t="s">
        <v>1371</v>
      </c>
      <c r="F5" s="1230" t="s">
        <v>187</v>
      </c>
      <c r="G5" s="1221" t="s">
        <v>188</v>
      </c>
      <c r="H5" s="1220"/>
      <c r="I5" s="1220"/>
      <c r="J5" s="1220"/>
      <c r="K5" s="1220"/>
      <c r="L5" s="1220"/>
      <c r="M5" s="1220"/>
      <c r="N5" s="1227"/>
      <c r="O5" s="1227"/>
      <c r="P5" s="1229"/>
      <c r="Q5" s="1229"/>
      <c r="R5" s="1229"/>
      <c r="S5" s="1229"/>
      <c r="T5" s="1231" t="s">
        <v>1372</v>
      </c>
      <c r="U5" s="1231"/>
      <c r="V5" s="1232" t="s">
        <v>106</v>
      </c>
      <c r="W5" s="1232"/>
      <c r="X5" s="1232" t="s">
        <v>212</v>
      </c>
      <c r="Y5" s="1232"/>
      <c r="Z5" s="1233" t="s">
        <v>213</v>
      </c>
      <c r="AA5" s="1233"/>
      <c r="AB5" s="1234"/>
      <c r="AC5" s="1234"/>
      <c r="AD5" s="1220"/>
      <c r="AE5" s="1220"/>
    </row>
    <row r="6" spans="1:31" ht="21.75" thickBot="1" x14ac:dyDescent="0.25">
      <c r="A6" s="1220"/>
      <c r="B6" s="1222"/>
      <c r="C6" s="1224"/>
      <c r="D6" s="1224"/>
      <c r="E6" s="1251"/>
      <c r="F6" s="1252"/>
      <c r="G6" s="1251"/>
      <c r="H6" s="1220"/>
      <c r="I6" s="1220"/>
      <c r="J6" s="1220"/>
      <c r="K6" s="1220"/>
      <c r="L6" s="1220"/>
      <c r="M6" s="1220"/>
      <c r="N6" s="1227"/>
      <c r="O6" s="1227"/>
      <c r="P6" s="1229"/>
      <c r="Q6" s="1229"/>
      <c r="R6" s="1229"/>
      <c r="S6" s="1229"/>
      <c r="T6" s="749" t="s">
        <v>218</v>
      </c>
      <c r="U6" s="749" t="s">
        <v>219</v>
      </c>
      <c r="V6" s="749" t="s">
        <v>218</v>
      </c>
      <c r="W6" s="749" t="s">
        <v>219</v>
      </c>
      <c r="X6" s="749" t="s">
        <v>218</v>
      </c>
      <c r="Y6" s="749" t="s">
        <v>219</v>
      </c>
      <c r="Z6" s="750" t="s">
        <v>218</v>
      </c>
      <c r="AA6" s="750" t="s">
        <v>219</v>
      </c>
      <c r="AB6" s="1234"/>
      <c r="AC6" s="1234"/>
      <c r="AD6" s="1220"/>
      <c r="AE6" s="1220"/>
    </row>
    <row r="7" spans="1:31" ht="69" customHeight="1" x14ac:dyDescent="0.2">
      <c r="A7" s="737">
        <v>1</v>
      </c>
      <c r="B7" s="742">
        <v>22222</v>
      </c>
      <c r="C7" s="742" t="s">
        <v>4198</v>
      </c>
      <c r="D7" s="736" t="s">
        <v>4199</v>
      </c>
      <c r="E7" s="736" t="s">
        <v>4200</v>
      </c>
      <c r="F7" s="736" t="s">
        <v>4201</v>
      </c>
      <c r="G7" s="736" t="s">
        <v>3971</v>
      </c>
      <c r="H7" s="537" t="s">
        <v>4202</v>
      </c>
      <c r="I7" s="732" t="s">
        <v>338</v>
      </c>
      <c r="J7" s="736" t="s">
        <v>104</v>
      </c>
      <c r="K7" s="736" t="s">
        <v>101</v>
      </c>
      <c r="L7" s="736">
        <v>637</v>
      </c>
      <c r="M7" s="736" t="s">
        <v>4203</v>
      </c>
      <c r="N7" s="539" t="s">
        <v>4204</v>
      </c>
      <c r="O7" s="540" t="s">
        <v>242</v>
      </c>
      <c r="P7" s="736" t="s">
        <v>4205</v>
      </c>
      <c r="Q7" s="732" t="s">
        <v>4206</v>
      </c>
      <c r="R7" s="736" t="s">
        <v>4207</v>
      </c>
      <c r="S7" s="736" t="s">
        <v>4208</v>
      </c>
      <c r="T7" s="541">
        <v>0</v>
      </c>
      <c r="U7" s="541">
        <v>0</v>
      </c>
      <c r="V7" s="541">
        <v>0</v>
      </c>
      <c r="W7" s="541">
        <v>0</v>
      </c>
      <c r="X7" s="541">
        <v>0</v>
      </c>
      <c r="Y7" s="541">
        <v>1</v>
      </c>
      <c r="Z7" s="673">
        <f>SUM(T7,V7,X7)</f>
        <v>0</v>
      </c>
      <c r="AA7" s="673">
        <f>SUM(U7,W7,Y7)</f>
        <v>1</v>
      </c>
      <c r="AB7" s="734" t="s">
        <v>116</v>
      </c>
      <c r="AC7" s="736" t="s">
        <v>122</v>
      </c>
      <c r="AD7" s="647" t="s">
        <v>93</v>
      </c>
      <c r="AE7" s="751" t="s">
        <v>4209</v>
      </c>
    </row>
    <row r="8" spans="1:31" ht="69" customHeight="1" x14ac:dyDescent="0.2">
      <c r="A8" s="738">
        <v>2</v>
      </c>
      <c r="B8" s="739">
        <v>22222</v>
      </c>
      <c r="C8" s="739" t="s">
        <v>4210</v>
      </c>
      <c r="D8" s="547" t="s">
        <v>3745</v>
      </c>
      <c r="E8" s="547" t="s">
        <v>4211</v>
      </c>
      <c r="F8" s="547" t="s">
        <v>4212</v>
      </c>
      <c r="G8" s="547" t="s">
        <v>3971</v>
      </c>
      <c r="H8" s="547" t="s">
        <v>4213</v>
      </c>
      <c r="I8" s="371" t="s">
        <v>3422</v>
      </c>
      <c r="J8" s="232" t="s">
        <v>339</v>
      </c>
      <c r="K8" s="232" t="s">
        <v>102</v>
      </c>
      <c r="L8" s="232">
        <v>4415</v>
      </c>
      <c r="M8" s="232" t="s">
        <v>4214</v>
      </c>
      <c r="N8" s="411" t="s">
        <v>4215</v>
      </c>
      <c r="O8" s="411" t="s">
        <v>242</v>
      </c>
      <c r="P8" s="232" t="s">
        <v>4216</v>
      </c>
      <c r="Q8" s="371" t="s">
        <v>4217</v>
      </c>
      <c r="R8" s="232" t="s">
        <v>4218</v>
      </c>
      <c r="S8" s="232" t="s">
        <v>4219</v>
      </c>
      <c r="T8" s="414">
        <v>0</v>
      </c>
      <c r="U8" s="427">
        <v>17</v>
      </c>
      <c r="V8" s="427">
        <v>0</v>
      </c>
      <c r="W8" s="427">
        <v>0</v>
      </c>
      <c r="X8" s="414">
        <v>0</v>
      </c>
      <c r="Y8" s="414">
        <v>0</v>
      </c>
      <c r="Z8" s="636">
        <f t="shared" ref="Z8:AA45" si="0">SUM(T8,V8,X8)</f>
        <v>0</v>
      </c>
      <c r="AA8" s="636">
        <f t="shared" si="0"/>
        <v>17</v>
      </c>
      <c r="AB8" s="415" t="s">
        <v>150</v>
      </c>
      <c r="AC8" s="232" t="s">
        <v>122</v>
      </c>
      <c r="AD8" s="549" t="s">
        <v>144</v>
      </c>
      <c r="AE8" s="752" t="s">
        <v>4220</v>
      </c>
    </row>
    <row r="9" spans="1:31" ht="69" customHeight="1" x14ac:dyDescent="0.2">
      <c r="A9" s="738">
        <v>3</v>
      </c>
      <c r="B9" s="739">
        <v>22223</v>
      </c>
      <c r="C9" s="739" t="s">
        <v>4221</v>
      </c>
      <c r="D9" s="547" t="s">
        <v>4091</v>
      </c>
      <c r="E9" s="547" t="s">
        <v>4222</v>
      </c>
      <c r="F9" s="547" t="s">
        <v>4223</v>
      </c>
      <c r="G9" s="547" t="s">
        <v>4224</v>
      </c>
      <c r="H9" s="547" t="s">
        <v>4225</v>
      </c>
      <c r="I9" s="371" t="s">
        <v>549</v>
      </c>
      <c r="J9" s="232" t="s">
        <v>339</v>
      </c>
      <c r="K9" s="232" t="s">
        <v>102</v>
      </c>
      <c r="L9" s="232">
        <v>8301</v>
      </c>
      <c r="M9" s="232" t="s">
        <v>4226</v>
      </c>
      <c r="N9" s="411" t="s">
        <v>4227</v>
      </c>
      <c r="O9" s="411" t="s">
        <v>242</v>
      </c>
      <c r="P9" s="232" t="s">
        <v>4228</v>
      </c>
      <c r="Q9" s="371" t="s">
        <v>4229</v>
      </c>
      <c r="R9" s="232" t="s">
        <v>4230</v>
      </c>
      <c r="S9" s="232" t="s">
        <v>4231</v>
      </c>
      <c r="T9" s="414">
        <v>0</v>
      </c>
      <c r="U9" s="427">
        <v>0</v>
      </c>
      <c r="V9" s="427">
        <v>0</v>
      </c>
      <c r="W9" s="427">
        <v>0</v>
      </c>
      <c r="X9" s="414">
        <v>0</v>
      </c>
      <c r="Y9" s="414">
        <v>0</v>
      </c>
      <c r="Z9" s="636">
        <f t="shared" si="0"/>
        <v>0</v>
      </c>
      <c r="AA9" s="636">
        <f t="shared" si="0"/>
        <v>0</v>
      </c>
      <c r="AB9" s="415" t="s">
        <v>118</v>
      </c>
      <c r="AC9" s="232" t="s">
        <v>115</v>
      </c>
      <c r="AD9" s="232" t="s">
        <v>3669</v>
      </c>
      <c r="AE9" s="753" t="s">
        <v>4232</v>
      </c>
    </row>
    <row r="10" spans="1:31" ht="69" customHeight="1" x14ac:dyDescent="0.2">
      <c r="A10" s="738">
        <v>4</v>
      </c>
      <c r="B10" s="739">
        <v>22224</v>
      </c>
      <c r="C10" s="739" t="s">
        <v>4233</v>
      </c>
      <c r="D10" s="547" t="s">
        <v>4234</v>
      </c>
      <c r="E10" s="738"/>
      <c r="F10" s="547" t="s">
        <v>4235</v>
      </c>
      <c r="G10" s="547" t="s">
        <v>4236</v>
      </c>
      <c r="H10" s="547" t="s">
        <v>4237</v>
      </c>
      <c r="I10" s="371" t="s">
        <v>2530</v>
      </c>
      <c r="J10" s="232" t="s">
        <v>323</v>
      </c>
      <c r="K10" s="232" t="s">
        <v>101</v>
      </c>
      <c r="L10" s="232">
        <v>714</v>
      </c>
      <c r="M10" s="232" t="s">
        <v>4238</v>
      </c>
      <c r="N10" s="411" t="s">
        <v>4239</v>
      </c>
      <c r="O10" s="411" t="s">
        <v>242</v>
      </c>
      <c r="P10" s="232" t="s">
        <v>4240</v>
      </c>
      <c r="Q10" s="371" t="s">
        <v>1065</v>
      </c>
      <c r="R10" s="232" t="s">
        <v>4241</v>
      </c>
      <c r="S10" s="232" t="s">
        <v>4242</v>
      </c>
      <c r="T10" s="414">
        <v>0</v>
      </c>
      <c r="U10" s="427">
        <v>0</v>
      </c>
      <c r="V10" s="427">
        <v>0</v>
      </c>
      <c r="W10" s="427">
        <v>7</v>
      </c>
      <c r="X10" s="414">
        <v>0</v>
      </c>
      <c r="Y10" s="414">
        <v>0</v>
      </c>
      <c r="Z10" s="636">
        <f t="shared" si="0"/>
        <v>0</v>
      </c>
      <c r="AA10" s="636">
        <f t="shared" si="0"/>
        <v>7</v>
      </c>
      <c r="AB10" s="415" t="s">
        <v>150</v>
      </c>
      <c r="AC10" s="232" t="s">
        <v>122</v>
      </c>
      <c r="AD10" s="232" t="s">
        <v>3669</v>
      </c>
      <c r="AE10" s="752" t="s">
        <v>4243</v>
      </c>
    </row>
    <row r="11" spans="1:31" ht="69" customHeight="1" x14ac:dyDescent="0.2">
      <c r="A11" s="738">
        <v>5</v>
      </c>
      <c r="B11" s="739">
        <v>22225</v>
      </c>
      <c r="C11" s="739" t="s">
        <v>1804</v>
      </c>
      <c r="D11" s="547" t="s">
        <v>4244</v>
      </c>
      <c r="E11" s="547" t="s">
        <v>4245</v>
      </c>
      <c r="F11" s="547" t="s">
        <v>4246</v>
      </c>
      <c r="G11" s="547" t="s">
        <v>4247</v>
      </c>
      <c r="H11" s="547" t="s">
        <v>4248</v>
      </c>
      <c r="I11" s="371" t="s">
        <v>2530</v>
      </c>
      <c r="J11" s="232" t="s">
        <v>323</v>
      </c>
      <c r="K11" s="232" t="s">
        <v>96</v>
      </c>
      <c r="L11" s="410"/>
      <c r="M11" s="410"/>
      <c r="N11" s="411" t="s">
        <v>4249</v>
      </c>
      <c r="O11" s="411" t="s">
        <v>242</v>
      </c>
      <c r="P11" s="232" t="s">
        <v>4250</v>
      </c>
      <c r="Q11" s="371" t="s">
        <v>4251</v>
      </c>
      <c r="R11" s="232" t="s">
        <v>4250</v>
      </c>
      <c r="S11" s="232" t="s">
        <v>4252</v>
      </c>
      <c r="T11" s="414">
        <v>0</v>
      </c>
      <c r="U11" s="427">
        <v>0</v>
      </c>
      <c r="V11" s="427">
        <v>1</v>
      </c>
      <c r="W11" s="427">
        <v>12</v>
      </c>
      <c r="X11" s="414">
        <v>0</v>
      </c>
      <c r="Y11" s="414">
        <v>0</v>
      </c>
      <c r="Z11" s="636">
        <f t="shared" si="0"/>
        <v>1</v>
      </c>
      <c r="AA11" s="636">
        <f t="shared" si="0"/>
        <v>12</v>
      </c>
      <c r="AB11" s="415" t="s">
        <v>118</v>
      </c>
      <c r="AC11" s="232" t="s">
        <v>115</v>
      </c>
      <c r="AD11" s="232" t="s">
        <v>142</v>
      </c>
      <c r="AE11" s="753" t="s">
        <v>4253</v>
      </c>
    </row>
    <row r="12" spans="1:31" ht="69" customHeight="1" x14ac:dyDescent="0.2">
      <c r="A12" s="738">
        <v>6</v>
      </c>
      <c r="B12" s="739">
        <v>22225</v>
      </c>
      <c r="C12" s="739" t="s">
        <v>4254</v>
      </c>
      <c r="D12" s="754" t="s">
        <v>4255</v>
      </c>
      <c r="E12" s="754" t="s">
        <v>4256</v>
      </c>
      <c r="F12" s="754" t="s">
        <v>4257</v>
      </c>
      <c r="G12" s="754" t="s">
        <v>4258</v>
      </c>
      <c r="H12" s="547" t="s">
        <v>4259</v>
      </c>
      <c r="I12" s="371" t="s">
        <v>2530</v>
      </c>
      <c r="J12" s="232" t="s">
        <v>323</v>
      </c>
      <c r="K12" s="232" t="s">
        <v>101</v>
      </c>
      <c r="L12" s="232">
        <v>464</v>
      </c>
      <c r="M12" s="232" t="s">
        <v>4260</v>
      </c>
      <c r="N12" s="411" t="s">
        <v>4261</v>
      </c>
      <c r="O12" s="411" t="s">
        <v>242</v>
      </c>
      <c r="P12" s="232" t="s">
        <v>2818</v>
      </c>
      <c r="Q12" s="371" t="s">
        <v>4262</v>
      </c>
      <c r="R12" s="232" t="s">
        <v>4263</v>
      </c>
      <c r="S12" s="418" t="s">
        <v>571</v>
      </c>
      <c r="T12" s="414">
        <v>0</v>
      </c>
      <c r="U12" s="427">
        <v>0</v>
      </c>
      <c r="V12" s="427">
        <v>1</v>
      </c>
      <c r="W12" s="427">
        <v>13</v>
      </c>
      <c r="X12" s="414">
        <v>0</v>
      </c>
      <c r="Y12" s="414">
        <v>0</v>
      </c>
      <c r="Z12" s="636">
        <f t="shared" si="0"/>
        <v>1</v>
      </c>
      <c r="AA12" s="636">
        <f t="shared" si="0"/>
        <v>13</v>
      </c>
      <c r="AB12" s="415" t="s">
        <v>368</v>
      </c>
      <c r="AC12" s="232" t="s">
        <v>122</v>
      </c>
      <c r="AD12" s="232" t="s">
        <v>3669</v>
      </c>
      <c r="AE12" s="755" t="s">
        <v>4264</v>
      </c>
    </row>
    <row r="13" spans="1:31" ht="69" customHeight="1" x14ac:dyDescent="0.2">
      <c r="A13" s="738">
        <v>7</v>
      </c>
      <c r="B13" s="739">
        <v>22226</v>
      </c>
      <c r="C13" s="739" t="s">
        <v>4265</v>
      </c>
      <c r="D13" s="754" t="s">
        <v>3915</v>
      </c>
      <c r="E13" s="754"/>
      <c r="F13" s="754" t="s">
        <v>4266</v>
      </c>
      <c r="G13" s="754" t="s">
        <v>4267</v>
      </c>
      <c r="H13" s="547" t="s">
        <v>4268</v>
      </c>
      <c r="I13" s="371" t="s">
        <v>277</v>
      </c>
      <c r="J13" s="232" t="s">
        <v>104</v>
      </c>
      <c r="K13" s="232" t="s">
        <v>100</v>
      </c>
      <c r="L13" s="232">
        <v>81</v>
      </c>
      <c r="M13" s="232" t="s">
        <v>4269</v>
      </c>
      <c r="N13" s="411" t="s">
        <v>4270</v>
      </c>
      <c r="O13" s="411" t="s">
        <v>242</v>
      </c>
      <c r="P13" s="232" t="s">
        <v>2612</v>
      </c>
      <c r="Q13" s="371" t="s">
        <v>3602</v>
      </c>
      <c r="R13" s="232" t="s">
        <v>4271</v>
      </c>
      <c r="S13" s="232" t="s">
        <v>4272</v>
      </c>
      <c r="T13" s="414">
        <v>0</v>
      </c>
      <c r="U13" s="427">
        <v>7</v>
      </c>
      <c r="V13" s="427">
        <v>0</v>
      </c>
      <c r="W13" s="427">
        <v>0</v>
      </c>
      <c r="X13" s="414">
        <v>0</v>
      </c>
      <c r="Y13" s="414">
        <v>0</v>
      </c>
      <c r="Z13" s="636">
        <f t="shared" si="0"/>
        <v>0</v>
      </c>
      <c r="AA13" s="636">
        <f t="shared" si="0"/>
        <v>7</v>
      </c>
      <c r="AB13" s="415" t="s">
        <v>118</v>
      </c>
      <c r="AC13" s="232" t="s">
        <v>115</v>
      </c>
      <c r="AD13" s="232" t="s">
        <v>3669</v>
      </c>
      <c r="AE13" s="752" t="s">
        <v>4273</v>
      </c>
    </row>
    <row r="14" spans="1:31" ht="69" customHeight="1" x14ac:dyDescent="0.2">
      <c r="A14" s="738">
        <v>8</v>
      </c>
      <c r="B14" s="739">
        <v>22227</v>
      </c>
      <c r="C14" s="739" t="s">
        <v>4274</v>
      </c>
      <c r="D14" s="547" t="s">
        <v>4275</v>
      </c>
      <c r="E14" s="547" t="s">
        <v>4276</v>
      </c>
      <c r="F14" s="547" t="s">
        <v>4277</v>
      </c>
      <c r="G14" s="547" t="s">
        <v>4278</v>
      </c>
      <c r="H14" s="547" t="s">
        <v>4279</v>
      </c>
      <c r="I14" s="371" t="s">
        <v>2645</v>
      </c>
      <c r="J14" s="232" t="s">
        <v>104</v>
      </c>
      <c r="K14" s="232" t="s">
        <v>100</v>
      </c>
      <c r="L14" s="232">
        <v>978</v>
      </c>
      <c r="M14" s="232" t="s">
        <v>4280</v>
      </c>
      <c r="N14" s="411" t="s">
        <v>4281</v>
      </c>
      <c r="O14" s="411" t="s">
        <v>242</v>
      </c>
      <c r="P14" s="232" t="s">
        <v>4282</v>
      </c>
      <c r="Q14" s="371" t="s">
        <v>4283</v>
      </c>
      <c r="R14" s="232" t="s">
        <v>4284</v>
      </c>
      <c r="S14" s="232" t="s">
        <v>4285</v>
      </c>
      <c r="T14" s="414">
        <v>0</v>
      </c>
      <c r="U14" s="427">
        <v>0</v>
      </c>
      <c r="V14" s="427">
        <v>0</v>
      </c>
      <c r="W14" s="427">
        <v>0</v>
      </c>
      <c r="X14" s="414">
        <v>2</v>
      </c>
      <c r="Y14" s="414">
        <v>0</v>
      </c>
      <c r="Z14" s="636">
        <f t="shared" si="0"/>
        <v>2</v>
      </c>
      <c r="AA14" s="636">
        <f t="shared" si="0"/>
        <v>0</v>
      </c>
      <c r="AB14" s="415" t="s">
        <v>116</v>
      </c>
      <c r="AC14" s="232" t="s">
        <v>122</v>
      </c>
      <c r="AD14" s="232" t="s">
        <v>145</v>
      </c>
      <c r="AE14" s="752" t="s">
        <v>4286</v>
      </c>
    </row>
    <row r="15" spans="1:31" ht="69" customHeight="1" x14ac:dyDescent="0.2">
      <c r="A15" s="738">
        <v>9</v>
      </c>
      <c r="B15" s="739">
        <v>22227</v>
      </c>
      <c r="C15" s="739" t="s">
        <v>4287</v>
      </c>
      <c r="D15" s="547" t="s">
        <v>4135</v>
      </c>
      <c r="E15" s="547" t="s">
        <v>4288</v>
      </c>
      <c r="F15" s="547" t="s">
        <v>4137</v>
      </c>
      <c r="G15" s="547" t="s">
        <v>4138</v>
      </c>
      <c r="H15" s="547" t="s">
        <v>4289</v>
      </c>
      <c r="I15" s="371" t="s">
        <v>338</v>
      </c>
      <c r="J15" s="232" t="s">
        <v>104</v>
      </c>
      <c r="K15" s="232" t="s">
        <v>100</v>
      </c>
      <c r="L15" s="232">
        <v>89</v>
      </c>
      <c r="M15" s="232" t="s">
        <v>4290</v>
      </c>
      <c r="N15" s="411" t="s">
        <v>4291</v>
      </c>
      <c r="O15" s="411" t="s">
        <v>242</v>
      </c>
      <c r="P15" s="232" t="s">
        <v>4292</v>
      </c>
      <c r="Q15" s="371" t="s">
        <v>4293</v>
      </c>
      <c r="R15" s="232" t="s">
        <v>4294</v>
      </c>
      <c r="S15" s="232" t="s">
        <v>4295</v>
      </c>
      <c r="T15" s="414">
        <v>0</v>
      </c>
      <c r="U15" s="427">
        <v>0</v>
      </c>
      <c r="V15" s="427">
        <v>0</v>
      </c>
      <c r="W15" s="427">
        <v>0</v>
      </c>
      <c r="X15" s="414">
        <v>0</v>
      </c>
      <c r="Y15" s="414">
        <v>0</v>
      </c>
      <c r="Z15" s="636">
        <f t="shared" si="0"/>
        <v>0</v>
      </c>
      <c r="AA15" s="636">
        <f t="shared" si="0"/>
        <v>0</v>
      </c>
      <c r="AB15" s="415" t="s">
        <v>368</v>
      </c>
      <c r="AC15" s="232" t="s">
        <v>122</v>
      </c>
      <c r="AD15" s="232" t="s">
        <v>141</v>
      </c>
      <c r="AE15" s="752" t="s">
        <v>4296</v>
      </c>
    </row>
    <row r="16" spans="1:31" ht="69" customHeight="1" x14ac:dyDescent="0.2">
      <c r="A16" s="738">
        <v>10</v>
      </c>
      <c r="B16" s="739">
        <v>22228</v>
      </c>
      <c r="C16" s="739" t="s">
        <v>4297</v>
      </c>
      <c r="D16" s="547" t="s">
        <v>4298</v>
      </c>
      <c r="E16" s="547" t="s">
        <v>4299</v>
      </c>
      <c r="F16" s="547" t="s">
        <v>4300</v>
      </c>
      <c r="G16" s="547" t="s">
        <v>4301</v>
      </c>
      <c r="H16" s="547" t="s">
        <v>4302</v>
      </c>
      <c r="I16" s="371" t="s">
        <v>471</v>
      </c>
      <c r="J16" s="232" t="s">
        <v>104</v>
      </c>
      <c r="K16" s="232" t="s">
        <v>96</v>
      </c>
      <c r="L16" s="410"/>
      <c r="M16" s="410"/>
      <c r="N16" s="411" t="s">
        <v>4303</v>
      </c>
      <c r="O16" s="411" t="s">
        <v>242</v>
      </c>
      <c r="P16" s="232" t="s">
        <v>4304</v>
      </c>
      <c r="Q16" s="418" t="s">
        <v>4305</v>
      </c>
      <c r="R16" s="232" t="s">
        <v>4306</v>
      </c>
      <c r="S16" s="232" t="s">
        <v>4307</v>
      </c>
      <c r="T16" s="414">
        <v>0</v>
      </c>
      <c r="U16" s="427">
        <v>31</v>
      </c>
      <c r="V16" s="427">
        <v>0</v>
      </c>
      <c r="W16" s="427">
        <v>0</v>
      </c>
      <c r="X16" s="414">
        <v>0</v>
      </c>
      <c r="Y16" s="414">
        <v>0</v>
      </c>
      <c r="Z16" s="636">
        <f t="shared" si="0"/>
        <v>0</v>
      </c>
      <c r="AA16" s="636">
        <f t="shared" si="0"/>
        <v>31</v>
      </c>
      <c r="AB16" s="415" t="s">
        <v>537</v>
      </c>
      <c r="AC16" s="232" t="s">
        <v>115</v>
      </c>
      <c r="AD16" s="232" t="s">
        <v>141</v>
      </c>
      <c r="AE16" s="752" t="s">
        <v>4308</v>
      </c>
    </row>
    <row r="17" spans="1:31" ht="69" customHeight="1" x14ac:dyDescent="0.2">
      <c r="A17" s="738">
        <v>11</v>
      </c>
      <c r="B17" s="739">
        <v>22229</v>
      </c>
      <c r="C17" s="739" t="s">
        <v>1836</v>
      </c>
      <c r="D17" s="547" t="s">
        <v>4298</v>
      </c>
      <c r="E17" s="547" t="s">
        <v>4309</v>
      </c>
      <c r="F17" s="547" t="s">
        <v>4310</v>
      </c>
      <c r="G17" s="547" t="s">
        <v>4311</v>
      </c>
      <c r="H17" s="547" t="s">
        <v>4312</v>
      </c>
      <c r="I17" s="371" t="s">
        <v>2530</v>
      </c>
      <c r="J17" s="232" t="s">
        <v>323</v>
      </c>
      <c r="K17" s="232" t="s">
        <v>96</v>
      </c>
      <c r="L17" s="410"/>
      <c r="M17" s="410"/>
      <c r="N17" s="411" t="s">
        <v>4313</v>
      </c>
      <c r="O17" s="411" t="s">
        <v>242</v>
      </c>
      <c r="P17" s="232" t="s">
        <v>4314</v>
      </c>
      <c r="Q17" s="371" t="s">
        <v>4315</v>
      </c>
      <c r="R17" s="232" t="s">
        <v>4316</v>
      </c>
      <c r="S17" s="232" t="s">
        <v>4317</v>
      </c>
      <c r="T17" s="414">
        <v>0</v>
      </c>
      <c r="U17" s="427">
        <v>0</v>
      </c>
      <c r="V17" s="427">
        <v>5</v>
      </c>
      <c r="W17" s="427">
        <v>1</v>
      </c>
      <c r="X17" s="414">
        <v>0</v>
      </c>
      <c r="Y17" s="414">
        <v>0</v>
      </c>
      <c r="Z17" s="636">
        <f t="shared" si="0"/>
        <v>5</v>
      </c>
      <c r="AA17" s="636">
        <f t="shared" si="0"/>
        <v>1</v>
      </c>
      <c r="AB17" s="415" t="s">
        <v>150</v>
      </c>
      <c r="AC17" s="232" t="s">
        <v>115</v>
      </c>
      <c r="AD17" s="232" t="s">
        <v>142</v>
      </c>
      <c r="AE17" s="752" t="s">
        <v>4318</v>
      </c>
    </row>
    <row r="18" spans="1:31" ht="69" customHeight="1" x14ac:dyDescent="0.2">
      <c r="A18" s="738">
        <v>12</v>
      </c>
      <c r="B18" s="739">
        <v>22229</v>
      </c>
      <c r="C18" s="739" t="s">
        <v>1836</v>
      </c>
      <c r="D18" s="739" t="s">
        <v>4319</v>
      </c>
      <c r="E18" s="739" t="s">
        <v>4320</v>
      </c>
      <c r="F18" s="739" t="s">
        <v>4321</v>
      </c>
      <c r="G18" s="739" t="s">
        <v>4322</v>
      </c>
      <c r="H18" s="547" t="s">
        <v>4323</v>
      </c>
      <c r="I18" s="371" t="s">
        <v>2530</v>
      </c>
      <c r="J18" s="232" t="s">
        <v>323</v>
      </c>
      <c r="K18" s="232" t="s">
        <v>96</v>
      </c>
      <c r="L18" s="410"/>
      <c r="M18" s="410"/>
      <c r="N18" s="411" t="s">
        <v>4324</v>
      </c>
      <c r="O18" s="411" t="s">
        <v>242</v>
      </c>
      <c r="P18" s="232" t="s">
        <v>4325</v>
      </c>
      <c r="Q18" s="371" t="s">
        <v>4326</v>
      </c>
      <c r="R18" s="232" t="s">
        <v>571</v>
      </c>
      <c r="S18" s="232" t="s">
        <v>571</v>
      </c>
      <c r="T18" s="414">
        <v>0</v>
      </c>
      <c r="U18" s="427">
        <v>0</v>
      </c>
      <c r="V18" s="427">
        <v>0</v>
      </c>
      <c r="W18" s="427">
        <v>7</v>
      </c>
      <c r="X18" s="414">
        <v>0</v>
      </c>
      <c r="Y18" s="414">
        <v>3</v>
      </c>
      <c r="Z18" s="636">
        <f t="shared" si="0"/>
        <v>0</v>
      </c>
      <c r="AA18" s="636">
        <f t="shared" si="0"/>
        <v>10</v>
      </c>
      <c r="AB18" s="415" t="s">
        <v>537</v>
      </c>
      <c r="AC18" s="232" t="s">
        <v>150</v>
      </c>
      <c r="AD18" s="232" t="s">
        <v>3669</v>
      </c>
      <c r="AE18" s="752" t="s">
        <v>4327</v>
      </c>
    </row>
    <row r="19" spans="1:31" ht="69" customHeight="1" x14ac:dyDescent="0.2">
      <c r="A19" s="738">
        <v>13</v>
      </c>
      <c r="B19" s="739">
        <v>22231</v>
      </c>
      <c r="C19" s="739" t="s">
        <v>1720</v>
      </c>
      <c r="D19" s="739" t="s">
        <v>4319</v>
      </c>
      <c r="E19" s="547" t="s">
        <v>4328</v>
      </c>
      <c r="F19" s="547" t="s">
        <v>4329</v>
      </c>
      <c r="G19" s="547" t="s">
        <v>4330</v>
      </c>
      <c r="H19" s="547" t="s">
        <v>4331</v>
      </c>
      <c r="I19" s="371" t="s">
        <v>2671</v>
      </c>
      <c r="J19" s="232" t="s">
        <v>105</v>
      </c>
      <c r="K19" s="232" t="s">
        <v>96</v>
      </c>
      <c r="L19" s="410"/>
      <c r="M19" s="410"/>
      <c r="N19" s="411" t="s">
        <v>3012</v>
      </c>
      <c r="O19" s="411" t="s">
        <v>242</v>
      </c>
      <c r="P19" s="232" t="s">
        <v>4332</v>
      </c>
      <c r="Q19" s="371" t="s">
        <v>4333</v>
      </c>
      <c r="R19" s="232" t="s">
        <v>4334</v>
      </c>
      <c r="S19" s="232" t="s">
        <v>4335</v>
      </c>
      <c r="T19" s="414">
        <v>0</v>
      </c>
      <c r="U19" s="427">
        <v>0</v>
      </c>
      <c r="V19" s="427">
        <v>0</v>
      </c>
      <c r="W19" s="427">
        <v>0</v>
      </c>
      <c r="X19" s="414">
        <v>1</v>
      </c>
      <c r="Y19" s="414">
        <v>0</v>
      </c>
      <c r="Z19" s="636">
        <f t="shared" si="0"/>
        <v>1</v>
      </c>
      <c r="AA19" s="636">
        <f t="shared" si="0"/>
        <v>0</v>
      </c>
      <c r="AB19" s="415" t="s">
        <v>457</v>
      </c>
      <c r="AC19" s="232" t="s">
        <v>122</v>
      </c>
      <c r="AD19" s="232" t="s">
        <v>140</v>
      </c>
      <c r="AE19" s="752" t="s">
        <v>4336</v>
      </c>
    </row>
    <row r="20" spans="1:31" ht="69" customHeight="1" x14ac:dyDescent="0.2">
      <c r="A20" s="738">
        <v>14</v>
      </c>
      <c r="B20" s="739">
        <v>22232</v>
      </c>
      <c r="C20" s="739" t="s">
        <v>4337</v>
      </c>
      <c r="D20" s="547" t="s">
        <v>4338</v>
      </c>
      <c r="E20" s="547" t="s">
        <v>4339</v>
      </c>
      <c r="F20" s="547" t="s">
        <v>4340</v>
      </c>
      <c r="G20" s="547" t="s">
        <v>4341</v>
      </c>
      <c r="H20" s="547" t="s">
        <v>4342</v>
      </c>
      <c r="I20" s="371" t="s">
        <v>3806</v>
      </c>
      <c r="J20" s="232" t="s">
        <v>105</v>
      </c>
      <c r="K20" s="232" t="s">
        <v>96</v>
      </c>
      <c r="L20" s="410"/>
      <c r="M20" s="410"/>
      <c r="N20" s="411" t="s">
        <v>4343</v>
      </c>
      <c r="O20" s="411" t="s">
        <v>242</v>
      </c>
      <c r="P20" s="232" t="s">
        <v>4344</v>
      </c>
      <c r="Q20" s="371" t="s">
        <v>4345</v>
      </c>
      <c r="R20" s="232" t="s">
        <v>4346</v>
      </c>
      <c r="S20" s="232" t="s">
        <v>4347</v>
      </c>
      <c r="T20" s="414">
        <v>1</v>
      </c>
      <c r="U20" s="427">
        <v>32</v>
      </c>
      <c r="V20" s="427">
        <v>0</v>
      </c>
      <c r="W20" s="427">
        <v>0</v>
      </c>
      <c r="X20" s="414">
        <v>0</v>
      </c>
      <c r="Y20" s="414">
        <v>0</v>
      </c>
      <c r="Z20" s="636">
        <f t="shared" si="0"/>
        <v>1</v>
      </c>
      <c r="AA20" s="636">
        <f t="shared" si="0"/>
        <v>32</v>
      </c>
      <c r="AB20" s="415" t="s">
        <v>118</v>
      </c>
      <c r="AC20" s="232" t="s">
        <v>115</v>
      </c>
      <c r="AD20" s="232" t="s">
        <v>3763</v>
      </c>
      <c r="AE20" s="752" t="s">
        <v>4348</v>
      </c>
    </row>
    <row r="21" spans="1:31" ht="69" customHeight="1" x14ac:dyDescent="0.2">
      <c r="A21" s="738">
        <v>15</v>
      </c>
      <c r="B21" s="739">
        <v>22233</v>
      </c>
      <c r="C21" s="739" t="s">
        <v>4349</v>
      </c>
      <c r="D21" s="547" t="s">
        <v>4350</v>
      </c>
      <c r="E21" s="547" t="s">
        <v>4351</v>
      </c>
      <c r="F21" s="547" t="s">
        <v>4352</v>
      </c>
      <c r="G21" s="547" t="s">
        <v>4353</v>
      </c>
      <c r="H21" s="547" t="s">
        <v>4354</v>
      </c>
      <c r="I21" s="371" t="s">
        <v>2530</v>
      </c>
      <c r="J21" s="232" t="s">
        <v>323</v>
      </c>
      <c r="K21" s="232" t="s">
        <v>96</v>
      </c>
      <c r="L21" s="410"/>
      <c r="M21" s="410"/>
      <c r="N21" s="547" t="s">
        <v>4355</v>
      </c>
      <c r="O21" s="411" t="s">
        <v>242</v>
      </c>
      <c r="P21" s="232" t="s">
        <v>4356</v>
      </c>
      <c r="Q21" s="232" t="s">
        <v>4357</v>
      </c>
      <c r="R21" s="232" t="s">
        <v>4358</v>
      </c>
      <c r="S21" s="232" t="s">
        <v>4359</v>
      </c>
      <c r="T21" s="414">
        <v>0</v>
      </c>
      <c r="U21" s="427">
        <v>0</v>
      </c>
      <c r="V21" s="427">
        <v>0</v>
      </c>
      <c r="W21" s="427">
        <v>0</v>
      </c>
      <c r="X21" s="414">
        <v>2</v>
      </c>
      <c r="Y21" s="414">
        <v>1</v>
      </c>
      <c r="Z21" s="636">
        <f t="shared" si="0"/>
        <v>2</v>
      </c>
      <c r="AA21" s="636">
        <f t="shared" si="0"/>
        <v>1</v>
      </c>
      <c r="AB21" s="415" t="s">
        <v>537</v>
      </c>
      <c r="AC21" s="232" t="s">
        <v>150</v>
      </c>
      <c r="AD21" s="232" t="s">
        <v>4360</v>
      </c>
      <c r="AE21" s="752" t="s">
        <v>4361</v>
      </c>
    </row>
    <row r="22" spans="1:31" ht="69" customHeight="1" x14ac:dyDescent="0.2">
      <c r="A22" s="738">
        <v>16</v>
      </c>
      <c r="B22" s="739">
        <v>22234</v>
      </c>
      <c r="C22" s="739" t="s">
        <v>4362</v>
      </c>
      <c r="D22" s="547" t="s">
        <v>4086</v>
      </c>
      <c r="E22" s="547" t="s">
        <v>4363</v>
      </c>
      <c r="F22" s="547" t="s">
        <v>4364</v>
      </c>
      <c r="G22" s="547" t="s">
        <v>4365</v>
      </c>
      <c r="H22" s="547" t="s">
        <v>4366</v>
      </c>
      <c r="I22" s="371" t="s">
        <v>2757</v>
      </c>
      <c r="J22" s="232" t="s">
        <v>104</v>
      </c>
      <c r="K22" s="232" t="s">
        <v>101</v>
      </c>
      <c r="L22" s="232">
        <v>619</v>
      </c>
      <c r="M22" s="232" t="s">
        <v>4367</v>
      </c>
      <c r="N22" s="232" t="s">
        <v>4368</v>
      </c>
      <c r="O22" s="232" t="s">
        <v>242</v>
      </c>
      <c r="P22" s="232" t="s">
        <v>4369</v>
      </c>
      <c r="Q22" s="232" t="s">
        <v>4370</v>
      </c>
      <c r="R22" s="232" t="s">
        <v>4371</v>
      </c>
      <c r="S22" s="232" t="s">
        <v>4372</v>
      </c>
      <c r="T22" s="414">
        <v>0</v>
      </c>
      <c r="U22" s="427">
        <v>0</v>
      </c>
      <c r="V22" s="427">
        <v>0</v>
      </c>
      <c r="W22" s="427">
        <v>0</v>
      </c>
      <c r="X22" s="414">
        <v>1</v>
      </c>
      <c r="Y22" s="414">
        <v>0</v>
      </c>
      <c r="Z22" s="636">
        <f t="shared" si="0"/>
        <v>1</v>
      </c>
      <c r="AA22" s="636">
        <f t="shared" si="0"/>
        <v>0</v>
      </c>
      <c r="AB22" s="415" t="s">
        <v>457</v>
      </c>
      <c r="AC22" s="232" t="s">
        <v>122</v>
      </c>
      <c r="AD22" s="232" t="s">
        <v>145</v>
      </c>
      <c r="AE22" s="752" t="s">
        <v>4373</v>
      </c>
    </row>
    <row r="23" spans="1:31" ht="69" customHeight="1" x14ac:dyDescent="0.2">
      <c r="A23" s="738">
        <v>17</v>
      </c>
      <c r="B23" s="739">
        <v>22234</v>
      </c>
      <c r="C23" s="739" t="s">
        <v>4374</v>
      </c>
      <c r="D23" s="547" t="s">
        <v>1385</v>
      </c>
      <c r="E23" s="547" t="s">
        <v>4375</v>
      </c>
      <c r="F23" s="547" t="s">
        <v>4376</v>
      </c>
      <c r="G23" s="547" t="s">
        <v>4377</v>
      </c>
      <c r="H23" s="547" t="s">
        <v>4378</v>
      </c>
      <c r="I23" s="371" t="s">
        <v>2671</v>
      </c>
      <c r="J23" s="232" t="s">
        <v>105</v>
      </c>
      <c r="K23" s="232" t="s">
        <v>101</v>
      </c>
      <c r="L23" s="232">
        <v>589</v>
      </c>
      <c r="M23" s="232" t="s">
        <v>4379</v>
      </c>
      <c r="N23" s="232" t="s">
        <v>4380</v>
      </c>
      <c r="O23" s="232" t="s">
        <v>242</v>
      </c>
      <c r="P23" s="232" t="s">
        <v>4381</v>
      </c>
      <c r="Q23" s="232" t="s">
        <v>4382</v>
      </c>
      <c r="R23" s="232" t="s">
        <v>4383</v>
      </c>
      <c r="S23" s="232" t="s">
        <v>4384</v>
      </c>
      <c r="T23" s="414">
        <v>0</v>
      </c>
      <c r="U23" s="427">
        <v>5</v>
      </c>
      <c r="V23" s="427">
        <v>0</v>
      </c>
      <c r="W23" s="427">
        <v>0</v>
      </c>
      <c r="X23" s="414">
        <v>0</v>
      </c>
      <c r="Y23" s="414">
        <v>0</v>
      </c>
      <c r="Z23" s="636">
        <f t="shared" si="0"/>
        <v>0</v>
      </c>
      <c r="AA23" s="636">
        <f t="shared" si="0"/>
        <v>5</v>
      </c>
      <c r="AB23" s="415" t="s">
        <v>151</v>
      </c>
      <c r="AC23" s="232" t="s">
        <v>122</v>
      </c>
      <c r="AD23" s="232" t="s">
        <v>93</v>
      </c>
      <c r="AE23" s="752" t="s">
        <v>4385</v>
      </c>
    </row>
    <row r="24" spans="1:31" ht="69" customHeight="1" x14ac:dyDescent="0.2">
      <c r="A24" s="738">
        <v>18</v>
      </c>
      <c r="B24" s="739">
        <v>22235</v>
      </c>
      <c r="C24" s="739" t="s">
        <v>4386</v>
      </c>
      <c r="D24" s="547" t="s">
        <v>3745</v>
      </c>
      <c r="E24" s="547" t="s">
        <v>4387</v>
      </c>
      <c r="F24" s="547" t="s">
        <v>4388</v>
      </c>
      <c r="G24" s="547" t="s">
        <v>4389</v>
      </c>
      <c r="H24" s="547" t="s">
        <v>4390</v>
      </c>
      <c r="I24" s="371" t="s">
        <v>2645</v>
      </c>
      <c r="J24" s="232" t="s">
        <v>104</v>
      </c>
      <c r="K24" s="232" t="s">
        <v>96</v>
      </c>
      <c r="L24" s="410"/>
      <c r="M24" s="410"/>
      <c r="N24" s="411" t="s">
        <v>3115</v>
      </c>
      <c r="O24" s="411" t="s">
        <v>242</v>
      </c>
      <c r="P24" s="232" t="s">
        <v>4391</v>
      </c>
      <c r="Q24" s="371" t="s">
        <v>4392</v>
      </c>
      <c r="R24" s="232" t="s">
        <v>4393</v>
      </c>
      <c r="S24" s="232" t="s">
        <v>4394</v>
      </c>
      <c r="T24" s="414">
        <v>3</v>
      </c>
      <c r="U24" s="427">
        <v>0</v>
      </c>
      <c r="V24" s="427">
        <v>0</v>
      </c>
      <c r="W24" s="427">
        <v>0</v>
      </c>
      <c r="X24" s="414">
        <v>0</v>
      </c>
      <c r="Y24" s="414">
        <v>0</v>
      </c>
      <c r="Z24" s="636">
        <f t="shared" si="0"/>
        <v>3</v>
      </c>
      <c r="AA24" s="636">
        <f t="shared" si="0"/>
        <v>0</v>
      </c>
      <c r="AB24" s="415" t="s">
        <v>457</v>
      </c>
      <c r="AC24" s="232" t="s">
        <v>122</v>
      </c>
      <c r="AD24" s="232" t="s">
        <v>140</v>
      </c>
      <c r="AE24" s="752" t="s">
        <v>4395</v>
      </c>
    </row>
    <row r="25" spans="1:31" ht="69" customHeight="1" x14ac:dyDescent="0.2">
      <c r="A25" s="738">
        <v>19</v>
      </c>
      <c r="B25" s="739">
        <v>22236</v>
      </c>
      <c r="C25" s="739" t="s">
        <v>4396</v>
      </c>
      <c r="D25" s="547" t="s">
        <v>4101</v>
      </c>
      <c r="E25" s="547" t="s">
        <v>4397</v>
      </c>
      <c r="F25" s="547" t="s">
        <v>4398</v>
      </c>
      <c r="G25" s="547" t="s">
        <v>3971</v>
      </c>
      <c r="H25" s="547" t="s">
        <v>4399</v>
      </c>
      <c r="I25" s="371" t="s">
        <v>2530</v>
      </c>
      <c r="J25" s="232" t="s">
        <v>323</v>
      </c>
      <c r="K25" s="232" t="s">
        <v>100</v>
      </c>
      <c r="L25" s="232">
        <v>51</v>
      </c>
      <c r="M25" s="232" t="s">
        <v>4400</v>
      </c>
      <c r="N25" s="411" t="s">
        <v>4401</v>
      </c>
      <c r="O25" s="411" t="s">
        <v>242</v>
      </c>
      <c r="P25" s="232" t="s">
        <v>4402</v>
      </c>
      <c r="Q25" s="371" t="s">
        <v>4403</v>
      </c>
      <c r="R25" s="232" t="s">
        <v>4404</v>
      </c>
      <c r="S25" s="232" t="s">
        <v>4405</v>
      </c>
      <c r="T25" s="414">
        <v>0</v>
      </c>
      <c r="U25" s="427">
        <v>0</v>
      </c>
      <c r="V25" s="427">
        <v>0</v>
      </c>
      <c r="W25" s="427">
        <v>0</v>
      </c>
      <c r="X25" s="414">
        <v>0</v>
      </c>
      <c r="Y25" s="414">
        <v>1</v>
      </c>
      <c r="Z25" s="636">
        <f t="shared" si="0"/>
        <v>0</v>
      </c>
      <c r="AA25" s="636">
        <f t="shared" si="0"/>
        <v>1</v>
      </c>
      <c r="AB25" s="415" t="s">
        <v>116</v>
      </c>
      <c r="AC25" s="232" t="s">
        <v>115</v>
      </c>
      <c r="AD25" s="232" t="s">
        <v>93</v>
      </c>
      <c r="AE25" s="752" t="s">
        <v>4406</v>
      </c>
    </row>
    <row r="26" spans="1:31" ht="69" customHeight="1" x14ac:dyDescent="0.2">
      <c r="A26" s="738">
        <v>20</v>
      </c>
      <c r="B26" s="739">
        <v>22236</v>
      </c>
      <c r="C26" s="739" t="s">
        <v>4407</v>
      </c>
      <c r="D26" s="547" t="s">
        <v>4338</v>
      </c>
      <c r="E26" s="547" t="s">
        <v>4408</v>
      </c>
      <c r="F26" s="547" t="s">
        <v>4409</v>
      </c>
      <c r="G26" s="547" t="s">
        <v>4410</v>
      </c>
      <c r="H26" s="547" t="s">
        <v>4411</v>
      </c>
      <c r="I26" s="371" t="s">
        <v>2671</v>
      </c>
      <c r="J26" s="232" t="s">
        <v>105</v>
      </c>
      <c r="K26" s="232" t="s">
        <v>100</v>
      </c>
      <c r="L26" s="232">
        <v>91</v>
      </c>
      <c r="M26" s="232" t="s">
        <v>4412</v>
      </c>
      <c r="N26" s="411" t="s">
        <v>4413</v>
      </c>
      <c r="O26" s="411" t="s">
        <v>242</v>
      </c>
      <c r="P26" s="232" t="s">
        <v>4414</v>
      </c>
      <c r="Q26" s="371" t="s">
        <v>4415</v>
      </c>
      <c r="R26" s="232" t="s">
        <v>4416</v>
      </c>
      <c r="S26" s="232" t="s">
        <v>4417</v>
      </c>
      <c r="T26" s="414">
        <v>0</v>
      </c>
      <c r="U26" s="427">
        <v>0</v>
      </c>
      <c r="V26" s="427">
        <v>0</v>
      </c>
      <c r="W26" s="427">
        <v>0</v>
      </c>
      <c r="X26" s="414">
        <v>0</v>
      </c>
      <c r="Y26" s="414">
        <v>0</v>
      </c>
      <c r="Z26" s="636">
        <f t="shared" si="0"/>
        <v>0</v>
      </c>
      <c r="AA26" s="636">
        <f t="shared" si="0"/>
        <v>0</v>
      </c>
      <c r="AB26" s="415" t="s">
        <v>457</v>
      </c>
      <c r="AC26" s="232" t="s">
        <v>122</v>
      </c>
      <c r="AD26" s="232" t="s">
        <v>140</v>
      </c>
      <c r="AE26" s="752" t="s">
        <v>4418</v>
      </c>
    </row>
    <row r="27" spans="1:31" ht="69" customHeight="1" x14ac:dyDescent="0.2">
      <c r="A27" s="738">
        <v>21</v>
      </c>
      <c r="B27" s="739">
        <v>22237</v>
      </c>
      <c r="C27" s="739" t="s">
        <v>4419</v>
      </c>
      <c r="D27" s="547" t="s">
        <v>4420</v>
      </c>
      <c r="E27" s="547" t="s">
        <v>4421</v>
      </c>
      <c r="F27" s="547" t="s">
        <v>4422</v>
      </c>
      <c r="G27" s="547" t="s">
        <v>4423</v>
      </c>
      <c r="H27" s="547" t="s">
        <v>4424</v>
      </c>
      <c r="I27" s="371" t="s">
        <v>2836</v>
      </c>
      <c r="J27" s="232" t="s">
        <v>104</v>
      </c>
      <c r="K27" s="232" t="s">
        <v>101</v>
      </c>
      <c r="L27" s="232">
        <v>141</v>
      </c>
      <c r="M27" s="232" t="s">
        <v>4425</v>
      </c>
      <c r="N27" s="411" t="s">
        <v>4426</v>
      </c>
      <c r="O27" s="411" t="s">
        <v>242</v>
      </c>
      <c r="P27" s="232" t="s">
        <v>3241</v>
      </c>
      <c r="Q27" s="371" t="s">
        <v>4427</v>
      </c>
      <c r="R27" s="232" t="s">
        <v>4428</v>
      </c>
      <c r="S27" s="232" t="s">
        <v>4429</v>
      </c>
      <c r="T27" s="414">
        <v>1</v>
      </c>
      <c r="U27" s="427">
        <v>5</v>
      </c>
      <c r="V27" s="427">
        <v>0</v>
      </c>
      <c r="W27" s="427">
        <v>0</v>
      </c>
      <c r="X27" s="414">
        <v>0</v>
      </c>
      <c r="Y27" s="414">
        <v>1</v>
      </c>
      <c r="Z27" s="636">
        <f t="shared" si="0"/>
        <v>1</v>
      </c>
      <c r="AA27" s="636">
        <f t="shared" si="0"/>
        <v>6</v>
      </c>
      <c r="AB27" s="415" t="s">
        <v>150</v>
      </c>
      <c r="AC27" s="232" t="s">
        <v>115</v>
      </c>
      <c r="AD27" s="232" t="s">
        <v>4430</v>
      </c>
      <c r="AE27" s="752" t="s">
        <v>4431</v>
      </c>
    </row>
    <row r="28" spans="1:31" ht="69" customHeight="1" x14ac:dyDescent="0.2">
      <c r="A28" s="738">
        <v>22</v>
      </c>
      <c r="B28" s="740">
        <v>22238</v>
      </c>
      <c r="C28" s="728" t="s">
        <v>4432</v>
      </c>
      <c r="D28" s="756" t="s">
        <v>4101</v>
      </c>
      <c r="E28" s="756"/>
      <c r="F28" s="756" t="s">
        <v>4433</v>
      </c>
      <c r="G28" s="756" t="s">
        <v>4434</v>
      </c>
      <c r="H28" s="728" t="s">
        <v>4435</v>
      </c>
      <c r="I28" s="731" t="s">
        <v>549</v>
      </c>
      <c r="J28" s="735" t="s">
        <v>339</v>
      </c>
      <c r="K28" s="735" t="s">
        <v>102</v>
      </c>
      <c r="L28" s="735">
        <v>1631</v>
      </c>
      <c r="M28" s="735" t="s">
        <v>4436</v>
      </c>
      <c r="N28" s="551" t="s">
        <v>4437</v>
      </c>
      <c r="O28" s="551" t="s">
        <v>242</v>
      </c>
      <c r="P28" s="735" t="s">
        <v>4438</v>
      </c>
      <c r="Q28" s="731" t="s">
        <v>4439</v>
      </c>
      <c r="R28" s="735" t="s">
        <v>4440</v>
      </c>
      <c r="S28" s="735" t="s">
        <v>571</v>
      </c>
      <c r="T28" s="650">
        <v>5</v>
      </c>
      <c r="U28" s="671">
        <v>8</v>
      </c>
      <c r="V28" s="671">
        <v>0</v>
      </c>
      <c r="W28" s="671">
        <v>0</v>
      </c>
      <c r="X28" s="650">
        <v>0</v>
      </c>
      <c r="Y28" s="650">
        <v>0</v>
      </c>
      <c r="Z28" s="636">
        <f t="shared" si="0"/>
        <v>5</v>
      </c>
      <c r="AA28" s="636">
        <f t="shared" si="0"/>
        <v>8</v>
      </c>
      <c r="AB28" s="733" t="s">
        <v>118</v>
      </c>
      <c r="AC28" s="735" t="s">
        <v>115</v>
      </c>
      <c r="AD28" s="735" t="s">
        <v>93</v>
      </c>
      <c r="AE28" s="757" t="s">
        <v>4441</v>
      </c>
    </row>
    <row r="29" spans="1:31" ht="69" customHeight="1" x14ac:dyDescent="0.2">
      <c r="A29" s="738">
        <v>23</v>
      </c>
      <c r="B29" s="739">
        <v>22238</v>
      </c>
      <c r="C29" s="739" t="s">
        <v>2168</v>
      </c>
      <c r="D29" s="547" t="s">
        <v>1089</v>
      </c>
      <c r="E29" s="547" t="s">
        <v>4442</v>
      </c>
      <c r="F29" s="547" t="s">
        <v>4443</v>
      </c>
      <c r="G29" s="547" t="s">
        <v>3971</v>
      </c>
      <c r="H29" s="547" t="s">
        <v>4444</v>
      </c>
      <c r="I29" s="232" t="s">
        <v>2530</v>
      </c>
      <c r="J29" s="232" t="s">
        <v>323</v>
      </c>
      <c r="K29" s="232" t="s">
        <v>101</v>
      </c>
      <c r="L29" s="232">
        <v>273</v>
      </c>
      <c r="M29" s="232" t="s">
        <v>4445</v>
      </c>
      <c r="N29" s="411" t="s">
        <v>4446</v>
      </c>
      <c r="O29" s="411" t="s">
        <v>242</v>
      </c>
      <c r="P29" s="232" t="s">
        <v>4447</v>
      </c>
      <c r="Q29" s="371" t="s">
        <v>4161</v>
      </c>
      <c r="R29" s="232" t="s">
        <v>4448</v>
      </c>
      <c r="S29" s="232" t="s">
        <v>4449</v>
      </c>
      <c r="T29" s="414">
        <v>0</v>
      </c>
      <c r="U29" s="427">
        <v>0</v>
      </c>
      <c r="V29" s="427">
        <v>0</v>
      </c>
      <c r="W29" s="427">
        <v>1</v>
      </c>
      <c r="X29" s="414">
        <v>0</v>
      </c>
      <c r="Y29" s="414">
        <v>2</v>
      </c>
      <c r="Z29" s="636">
        <f t="shared" si="0"/>
        <v>0</v>
      </c>
      <c r="AA29" s="636">
        <f t="shared" si="0"/>
        <v>3</v>
      </c>
      <c r="AB29" s="415" t="s">
        <v>441</v>
      </c>
      <c r="AC29" s="232" t="s">
        <v>122</v>
      </c>
      <c r="AD29" s="232" t="s">
        <v>145</v>
      </c>
      <c r="AE29" s="752" t="s">
        <v>4450</v>
      </c>
    </row>
    <row r="30" spans="1:31" ht="69" customHeight="1" x14ac:dyDescent="0.2">
      <c r="A30" s="738">
        <v>24</v>
      </c>
      <c r="B30" s="741">
        <v>22240</v>
      </c>
      <c r="C30" s="758" t="s">
        <v>4451</v>
      </c>
      <c r="D30" s="759" t="s">
        <v>4255</v>
      </c>
      <c r="E30" s="759" t="s">
        <v>4452</v>
      </c>
      <c r="F30" s="759" t="s">
        <v>4257</v>
      </c>
      <c r="G30" s="759" t="s">
        <v>4258</v>
      </c>
      <c r="H30" s="759" t="s">
        <v>4453</v>
      </c>
      <c r="I30" s="223" t="s">
        <v>2671</v>
      </c>
      <c r="J30" s="743" t="s">
        <v>105</v>
      </c>
      <c r="K30" s="743" t="s">
        <v>100</v>
      </c>
      <c r="L30" s="743">
        <v>965</v>
      </c>
      <c r="M30" s="743" t="s">
        <v>4454</v>
      </c>
      <c r="N30" s="760" t="s">
        <v>4455</v>
      </c>
      <c r="O30" s="760" t="s">
        <v>242</v>
      </c>
      <c r="P30" s="743" t="s">
        <v>4456</v>
      </c>
      <c r="Q30" s="743" t="s">
        <v>4457</v>
      </c>
      <c r="R30" s="743" t="s">
        <v>4458</v>
      </c>
      <c r="S30" s="743" t="s">
        <v>4459</v>
      </c>
      <c r="T30" s="761">
        <v>1</v>
      </c>
      <c r="U30" s="761">
        <v>11</v>
      </c>
      <c r="V30" s="761">
        <v>0</v>
      </c>
      <c r="W30" s="761">
        <v>0</v>
      </c>
      <c r="X30" s="761">
        <v>0</v>
      </c>
      <c r="Y30" s="761">
        <v>0</v>
      </c>
      <c r="Z30" s="636">
        <f t="shared" si="0"/>
        <v>1</v>
      </c>
      <c r="AA30" s="636">
        <f t="shared" si="0"/>
        <v>11</v>
      </c>
      <c r="AB30" s="762" t="s">
        <v>118</v>
      </c>
      <c r="AC30" s="743" t="s">
        <v>118</v>
      </c>
      <c r="AD30" s="743" t="s">
        <v>84</v>
      </c>
      <c r="AE30" s="763" t="s">
        <v>4460</v>
      </c>
    </row>
    <row r="31" spans="1:31" ht="69" customHeight="1" x14ac:dyDescent="0.2">
      <c r="A31" s="738">
        <v>25</v>
      </c>
      <c r="B31" s="739">
        <v>22240</v>
      </c>
      <c r="C31" s="230" t="s">
        <v>4396</v>
      </c>
      <c r="D31" s="547" t="s">
        <v>4461</v>
      </c>
      <c r="E31" s="547" t="s">
        <v>4462</v>
      </c>
      <c r="F31" s="547" t="s">
        <v>4463</v>
      </c>
      <c r="G31" s="547" t="s">
        <v>3971</v>
      </c>
      <c r="H31" s="547" t="s">
        <v>4464</v>
      </c>
      <c r="I31" s="371" t="s">
        <v>2836</v>
      </c>
      <c r="J31" s="232" t="s">
        <v>104</v>
      </c>
      <c r="K31" s="232" t="s">
        <v>102</v>
      </c>
      <c r="L31" s="232">
        <v>1352</v>
      </c>
      <c r="M31" s="232" t="s">
        <v>4465</v>
      </c>
      <c r="N31" s="411" t="s">
        <v>4466</v>
      </c>
      <c r="O31" s="411" t="s">
        <v>242</v>
      </c>
      <c r="P31" s="232" t="s">
        <v>4467</v>
      </c>
      <c r="Q31" s="232" t="s">
        <v>4468</v>
      </c>
      <c r="R31" s="232" t="s">
        <v>4469</v>
      </c>
      <c r="S31" s="232" t="s">
        <v>4470</v>
      </c>
      <c r="T31" s="414">
        <v>0</v>
      </c>
      <c r="U31" s="414">
        <v>0</v>
      </c>
      <c r="V31" s="414">
        <v>0</v>
      </c>
      <c r="W31" s="414">
        <v>0</v>
      </c>
      <c r="X31" s="414">
        <v>0</v>
      </c>
      <c r="Y31" s="414">
        <v>0</v>
      </c>
      <c r="Z31" s="636">
        <f t="shared" si="0"/>
        <v>0</v>
      </c>
      <c r="AA31" s="636">
        <f t="shared" si="0"/>
        <v>0</v>
      </c>
      <c r="AB31" s="415" t="s">
        <v>368</v>
      </c>
      <c r="AC31" s="232" t="s">
        <v>122</v>
      </c>
      <c r="AD31" s="232" t="s">
        <v>93</v>
      </c>
      <c r="AE31" s="752" t="s">
        <v>4471</v>
      </c>
    </row>
    <row r="32" spans="1:31" ht="69" customHeight="1" x14ac:dyDescent="0.2">
      <c r="A32" s="738">
        <v>26</v>
      </c>
      <c r="B32" s="764">
        <v>22242</v>
      </c>
      <c r="C32" s="230" t="s">
        <v>4472</v>
      </c>
      <c r="D32" s="547" t="s">
        <v>4473</v>
      </c>
      <c r="E32" s="547" t="s">
        <v>4474</v>
      </c>
      <c r="F32" s="547" t="s">
        <v>4475</v>
      </c>
      <c r="G32" s="547" t="s">
        <v>4476</v>
      </c>
      <c r="H32" s="547" t="s">
        <v>4477</v>
      </c>
      <c r="I32" s="371" t="s">
        <v>2836</v>
      </c>
      <c r="J32" s="232" t="s">
        <v>104</v>
      </c>
      <c r="K32" s="232" t="s">
        <v>96</v>
      </c>
      <c r="L32" s="410"/>
      <c r="M32" s="410"/>
      <c r="N32" s="411" t="s">
        <v>4478</v>
      </c>
      <c r="O32" s="411" t="s">
        <v>242</v>
      </c>
      <c r="P32" s="232" t="s">
        <v>4479</v>
      </c>
      <c r="Q32" s="232" t="s">
        <v>4480</v>
      </c>
      <c r="R32" s="232" t="s">
        <v>4479</v>
      </c>
      <c r="S32" s="232" t="s">
        <v>4481</v>
      </c>
      <c r="T32" s="414">
        <v>0</v>
      </c>
      <c r="U32" s="414">
        <v>2</v>
      </c>
      <c r="V32" s="414">
        <v>0</v>
      </c>
      <c r="W32" s="414">
        <v>0</v>
      </c>
      <c r="X32" s="414">
        <v>0</v>
      </c>
      <c r="Y32" s="414">
        <v>0</v>
      </c>
      <c r="Z32" s="636">
        <f t="shared" si="0"/>
        <v>0</v>
      </c>
      <c r="AA32" s="636">
        <f t="shared" si="0"/>
        <v>2</v>
      </c>
      <c r="AB32" s="415" t="s">
        <v>150</v>
      </c>
      <c r="AC32" s="232" t="s">
        <v>115</v>
      </c>
      <c r="AD32" s="232" t="s">
        <v>142</v>
      </c>
      <c r="AE32" s="752" t="s">
        <v>4482</v>
      </c>
    </row>
    <row r="33" spans="1:31" ht="69" customHeight="1" x14ac:dyDescent="0.2">
      <c r="A33" s="738">
        <v>27</v>
      </c>
      <c r="B33" s="739">
        <v>22242</v>
      </c>
      <c r="C33" s="230" t="s">
        <v>4483</v>
      </c>
      <c r="D33" s="547" t="s">
        <v>4484</v>
      </c>
      <c r="E33" s="547" t="s">
        <v>4485</v>
      </c>
      <c r="F33" s="547" t="s">
        <v>4486</v>
      </c>
      <c r="G33" s="547" t="s">
        <v>4487</v>
      </c>
      <c r="H33" s="547" t="s">
        <v>4488</v>
      </c>
      <c r="I33" s="371" t="s">
        <v>338</v>
      </c>
      <c r="J33" s="232" t="s">
        <v>104</v>
      </c>
      <c r="K33" s="232" t="s">
        <v>100</v>
      </c>
      <c r="L33" s="232">
        <v>24</v>
      </c>
      <c r="M33" s="232" t="s">
        <v>4489</v>
      </c>
      <c r="N33" s="411" t="s">
        <v>4490</v>
      </c>
      <c r="O33" s="411" t="s">
        <v>242</v>
      </c>
      <c r="P33" s="232" t="s">
        <v>4491</v>
      </c>
      <c r="Q33" s="232" t="s">
        <v>4492</v>
      </c>
      <c r="R33" s="232" t="s">
        <v>4493</v>
      </c>
      <c r="S33" s="232" t="s">
        <v>4494</v>
      </c>
      <c r="T33" s="414">
        <v>0</v>
      </c>
      <c r="U33" s="414">
        <v>0</v>
      </c>
      <c r="V33" s="414">
        <v>0</v>
      </c>
      <c r="W33" s="414">
        <v>0</v>
      </c>
      <c r="X33" s="414">
        <v>0</v>
      </c>
      <c r="Y33" s="414">
        <v>0</v>
      </c>
      <c r="Z33" s="636">
        <f t="shared" si="0"/>
        <v>0</v>
      </c>
      <c r="AA33" s="636">
        <f t="shared" si="0"/>
        <v>0</v>
      </c>
      <c r="AB33" s="415" t="s">
        <v>457</v>
      </c>
      <c r="AC33" s="232" t="s">
        <v>122</v>
      </c>
      <c r="AD33" s="232" t="s">
        <v>139</v>
      </c>
      <c r="AE33" s="752" t="s">
        <v>4495</v>
      </c>
    </row>
    <row r="34" spans="1:31" ht="69" customHeight="1" x14ac:dyDescent="0.2">
      <c r="A34" s="738">
        <v>28</v>
      </c>
      <c r="B34" s="739">
        <v>22244</v>
      </c>
      <c r="C34" s="230" t="s">
        <v>1900</v>
      </c>
      <c r="D34" s="547" t="s">
        <v>1079</v>
      </c>
      <c r="E34" s="547" t="s">
        <v>4496</v>
      </c>
      <c r="F34" s="547" t="s">
        <v>4497</v>
      </c>
      <c r="G34" s="547" t="s">
        <v>228</v>
      </c>
      <c r="H34" s="547" t="s">
        <v>4498</v>
      </c>
      <c r="I34" s="232" t="s">
        <v>2530</v>
      </c>
      <c r="J34" s="232" t="s">
        <v>323</v>
      </c>
      <c r="K34" s="232" t="s">
        <v>96</v>
      </c>
      <c r="L34" s="410"/>
      <c r="M34" s="410"/>
      <c r="N34" s="411" t="s">
        <v>4499</v>
      </c>
      <c r="O34" s="411" t="s">
        <v>242</v>
      </c>
      <c r="P34" s="232" t="s">
        <v>4500</v>
      </c>
      <c r="Q34" s="232" t="s">
        <v>4501</v>
      </c>
      <c r="R34" s="232" t="s">
        <v>4502</v>
      </c>
      <c r="S34" s="232" t="s">
        <v>4503</v>
      </c>
      <c r="T34" s="414">
        <v>0</v>
      </c>
      <c r="U34" s="414">
        <v>0</v>
      </c>
      <c r="V34" s="414">
        <v>14</v>
      </c>
      <c r="W34" s="414">
        <v>0</v>
      </c>
      <c r="X34" s="414">
        <v>0</v>
      </c>
      <c r="Y34" s="414">
        <v>0</v>
      </c>
      <c r="Z34" s="636">
        <f t="shared" si="0"/>
        <v>14</v>
      </c>
      <c r="AA34" s="636">
        <f t="shared" si="0"/>
        <v>0</v>
      </c>
      <c r="AB34" s="415" t="s">
        <v>151</v>
      </c>
      <c r="AC34" s="232" t="s">
        <v>115</v>
      </c>
      <c r="AD34" s="232" t="s">
        <v>84</v>
      </c>
      <c r="AE34" s="752" t="s">
        <v>4504</v>
      </c>
    </row>
    <row r="35" spans="1:31" ht="69" customHeight="1" x14ac:dyDescent="0.2">
      <c r="A35" s="738">
        <v>29</v>
      </c>
      <c r="B35" s="739">
        <v>22245</v>
      </c>
      <c r="C35" s="230" t="s">
        <v>4505</v>
      </c>
      <c r="D35" s="547" t="s">
        <v>4461</v>
      </c>
      <c r="E35" s="547" t="s">
        <v>4506</v>
      </c>
      <c r="F35" s="547" t="s">
        <v>4507</v>
      </c>
      <c r="G35" s="547" t="s">
        <v>4508</v>
      </c>
      <c r="H35" s="547" t="s">
        <v>4509</v>
      </c>
      <c r="I35" s="371" t="s">
        <v>3806</v>
      </c>
      <c r="J35" s="232" t="s">
        <v>105</v>
      </c>
      <c r="K35" s="232" t="s">
        <v>101</v>
      </c>
      <c r="L35" s="232">
        <v>874</v>
      </c>
      <c r="M35" s="232" t="s">
        <v>4510</v>
      </c>
      <c r="N35" s="232" t="s">
        <v>4511</v>
      </c>
      <c r="O35" s="411" t="s">
        <v>242</v>
      </c>
      <c r="P35" s="232" t="s">
        <v>4512</v>
      </c>
      <c r="Q35" s="232" t="s">
        <v>4513</v>
      </c>
      <c r="R35" s="232" t="s">
        <v>4514</v>
      </c>
      <c r="S35" s="232" t="s">
        <v>4515</v>
      </c>
      <c r="T35" s="414">
        <v>0</v>
      </c>
      <c r="U35" s="414">
        <v>0</v>
      </c>
      <c r="V35" s="414">
        <v>0</v>
      </c>
      <c r="W35" s="414">
        <v>0</v>
      </c>
      <c r="X35" s="414">
        <v>0</v>
      </c>
      <c r="Y35" s="414">
        <v>1</v>
      </c>
      <c r="Z35" s="636">
        <f t="shared" si="0"/>
        <v>0</v>
      </c>
      <c r="AA35" s="636">
        <f t="shared" si="0"/>
        <v>1</v>
      </c>
      <c r="AB35" s="415" t="s">
        <v>368</v>
      </c>
      <c r="AC35" s="232" t="s">
        <v>122</v>
      </c>
      <c r="AD35" s="232" t="s">
        <v>136</v>
      </c>
      <c r="AE35" s="752" t="s">
        <v>4516</v>
      </c>
    </row>
    <row r="36" spans="1:31" ht="69" customHeight="1" x14ac:dyDescent="0.2">
      <c r="A36" s="738">
        <v>30</v>
      </c>
      <c r="B36" s="739">
        <v>22245</v>
      </c>
      <c r="C36" s="230" t="s">
        <v>4517</v>
      </c>
      <c r="D36" s="547" t="s">
        <v>4319</v>
      </c>
      <c r="E36" s="547" t="s">
        <v>4518</v>
      </c>
      <c r="F36" s="547" t="s">
        <v>4519</v>
      </c>
      <c r="G36" s="547" t="s">
        <v>3971</v>
      </c>
      <c r="H36" s="547" t="s">
        <v>4520</v>
      </c>
      <c r="I36" s="371" t="s">
        <v>2530</v>
      </c>
      <c r="J36" s="232" t="s">
        <v>323</v>
      </c>
      <c r="K36" s="232" t="s">
        <v>96</v>
      </c>
      <c r="L36" s="410"/>
      <c r="M36" s="410"/>
      <c r="N36" s="232" t="s">
        <v>4521</v>
      </c>
      <c r="O36" s="411" t="s">
        <v>242</v>
      </c>
      <c r="P36" s="232" t="s">
        <v>4522</v>
      </c>
      <c r="Q36" s="232" t="s">
        <v>4523</v>
      </c>
      <c r="R36" s="232" t="s">
        <v>4522</v>
      </c>
      <c r="S36" s="232" t="s">
        <v>4524</v>
      </c>
      <c r="T36" s="414">
        <v>0</v>
      </c>
      <c r="U36" s="414">
        <v>0</v>
      </c>
      <c r="V36" s="414">
        <v>0</v>
      </c>
      <c r="W36" s="414">
        <v>7</v>
      </c>
      <c r="X36" s="414">
        <v>0</v>
      </c>
      <c r="Y36" s="414">
        <v>0</v>
      </c>
      <c r="Z36" s="636">
        <f t="shared" si="0"/>
        <v>0</v>
      </c>
      <c r="AA36" s="636">
        <f t="shared" si="0"/>
        <v>7</v>
      </c>
      <c r="AB36" s="415" t="s">
        <v>368</v>
      </c>
      <c r="AC36" s="232" t="s">
        <v>122</v>
      </c>
      <c r="AD36" s="232" t="s">
        <v>136</v>
      </c>
      <c r="AE36" s="752" t="s">
        <v>4525</v>
      </c>
    </row>
    <row r="37" spans="1:31" ht="69" customHeight="1" x14ac:dyDescent="0.2">
      <c r="A37" s="738">
        <v>31</v>
      </c>
      <c r="B37" s="739">
        <v>22245</v>
      </c>
      <c r="C37" s="230" t="s">
        <v>4526</v>
      </c>
      <c r="D37" s="230" t="s">
        <v>4350</v>
      </c>
      <c r="E37" s="230" t="s">
        <v>4527</v>
      </c>
      <c r="F37" s="230" t="s">
        <v>4528</v>
      </c>
      <c r="G37" s="230" t="s">
        <v>3971</v>
      </c>
      <c r="H37" s="547" t="s">
        <v>4529</v>
      </c>
      <c r="I37" s="371" t="s">
        <v>2645</v>
      </c>
      <c r="J37" s="232" t="s">
        <v>104</v>
      </c>
      <c r="K37" s="232" t="s">
        <v>96</v>
      </c>
      <c r="L37" s="410"/>
      <c r="M37" s="410"/>
      <c r="N37" s="232" t="s">
        <v>4530</v>
      </c>
      <c r="O37" s="411" t="s">
        <v>242</v>
      </c>
      <c r="P37" s="232" t="s">
        <v>4531</v>
      </c>
      <c r="Q37" s="232" t="s">
        <v>4532</v>
      </c>
      <c r="R37" s="232" t="s">
        <v>4533</v>
      </c>
      <c r="S37" s="232" t="s">
        <v>4534</v>
      </c>
      <c r="T37" s="414">
        <v>0</v>
      </c>
      <c r="U37" s="414">
        <v>0</v>
      </c>
      <c r="V37" s="414">
        <v>0</v>
      </c>
      <c r="W37" s="414">
        <v>0</v>
      </c>
      <c r="X37" s="414">
        <v>0</v>
      </c>
      <c r="Y37" s="414">
        <v>0</v>
      </c>
      <c r="Z37" s="636">
        <f t="shared" si="0"/>
        <v>0</v>
      </c>
      <c r="AA37" s="636">
        <f t="shared" si="0"/>
        <v>0</v>
      </c>
      <c r="AB37" s="415" t="s">
        <v>118</v>
      </c>
      <c r="AC37" s="232" t="s">
        <v>115</v>
      </c>
      <c r="AD37" s="232" t="s">
        <v>93</v>
      </c>
      <c r="AE37" s="752" t="s">
        <v>4535</v>
      </c>
    </row>
    <row r="38" spans="1:31" ht="69" customHeight="1" x14ac:dyDescent="0.2">
      <c r="A38" s="738">
        <v>32</v>
      </c>
      <c r="B38" s="739">
        <v>22247</v>
      </c>
      <c r="C38" s="230" t="s">
        <v>1660</v>
      </c>
      <c r="D38" s="738" t="s">
        <v>4536</v>
      </c>
      <c r="E38" s="738" t="s">
        <v>4537</v>
      </c>
      <c r="F38" s="738" t="s">
        <v>4538</v>
      </c>
      <c r="G38" s="232" t="s">
        <v>4539</v>
      </c>
      <c r="H38" s="738" t="s">
        <v>4540</v>
      </c>
      <c r="I38" s="371" t="s">
        <v>2757</v>
      </c>
      <c r="J38" s="232" t="s">
        <v>104</v>
      </c>
      <c r="K38" s="232" t="s">
        <v>100</v>
      </c>
      <c r="L38" s="232">
        <v>18</v>
      </c>
      <c r="M38" s="232" t="s">
        <v>4541</v>
      </c>
      <c r="N38" s="232" t="s">
        <v>4542</v>
      </c>
      <c r="O38" s="411" t="s">
        <v>242</v>
      </c>
      <c r="P38" s="232" t="s">
        <v>4205</v>
      </c>
      <c r="Q38" s="232" t="s">
        <v>3647</v>
      </c>
      <c r="R38" s="232" t="s">
        <v>4543</v>
      </c>
      <c r="S38" s="232" t="s">
        <v>4544</v>
      </c>
      <c r="T38" s="414">
        <v>0</v>
      </c>
      <c r="U38" s="414">
        <v>0</v>
      </c>
      <c r="V38" s="414">
        <v>0</v>
      </c>
      <c r="W38" s="414">
        <v>0</v>
      </c>
      <c r="X38" s="414">
        <v>0</v>
      </c>
      <c r="Y38" s="414">
        <v>0</v>
      </c>
      <c r="Z38" s="636">
        <f t="shared" si="0"/>
        <v>0</v>
      </c>
      <c r="AA38" s="636">
        <f t="shared" si="0"/>
        <v>0</v>
      </c>
      <c r="AB38" s="415" t="s">
        <v>457</v>
      </c>
      <c r="AC38" s="232" t="s">
        <v>122</v>
      </c>
      <c r="AD38" s="232" t="s">
        <v>84</v>
      </c>
      <c r="AE38" s="752" t="s">
        <v>4545</v>
      </c>
    </row>
    <row r="39" spans="1:31" ht="69" customHeight="1" x14ac:dyDescent="0.2">
      <c r="A39" s="738">
        <v>33</v>
      </c>
      <c r="B39" s="764">
        <v>22248</v>
      </c>
      <c r="C39" s="230" t="s">
        <v>4546</v>
      </c>
      <c r="D39" s="738" t="s">
        <v>3902</v>
      </c>
      <c r="E39" s="232" t="s">
        <v>4547</v>
      </c>
      <c r="F39" s="738" t="s">
        <v>4188</v>
      </c>
      <c r="G39" s="738" t="s">
        <v>3971</v>
      </c>
      <c r="H39" s="738" t="s">
        <v>4548</v>
      </c>
      <c r="I39" s="371" t="s">
        <v>2530</v>
      </c>
      <c r="J39" s="232" t="s">
        <v>323</v>
      </c>
      <c r="K39" s="232" t="s">
        <v>100</v>
      </c>
      <c r="L39" s="232" t="s">
        <v>4549</v>
      </c>
      <c r="M39" s="232">
        <v>951</v>
      </c>
      <c r="N39" s="232" t="s">
        <v>4550</v>
      </c>
      <c r="O39" s="411" t="s">
        <v>242</v>
      </c>
      <c r="P39" s="232" t="s">
        <v>4551</v>
      </c>
      <c r="Q39" s="232" t="s">
        <v>4552</v>
      </c>
      <c r="R39" s="232" t="s">
        <v>4553</v>
      </c>
      <c r="S39" s="232" t="s">
        <v>4554</v>
      </c>
      <c r="T39" s="414">
        <v>0</v>
      </c>
      <c r="U39" s="414">
        <v>0</v>
      </c>
      <c r="V39" s="414">
        <v>0</v>
      </c>
      <c r="W39" s="414">
        <v>0</v>
      </c>
      <c r="X39" s="414">
        <v>0</v>
      </c>
      <c r="Y39" s="414">
        <v>1</v>
      </c>
      <c r="Z39" s="636">
        <f t="shared" si="0"/>
        <v>0</v>
      </c>
      <c r="AA39" s="636">
        <f t="shared" si="0"/>
        <v>1</v>
      </c>
      <c r="AB39" s="415" t="s">
        <v>116</v>
      </c>
      <c r="AC39" s="232" t="s">
        <v>115</v>
      </c>
      <c r="AD39" s="232" t="s">
        <v>142</v>
      </c>
      <c r="AE39" s="752" t="s">
        <v>4555</v>
      </c>
    </row>
    <row r="40" spans="1:31" ht="69" customHeight="1" x14ac:dyDescent="0.2">
      <c r="A40" s="738">
        <v>34</v>
      </c>
      <c r="B40" s="739">
        <v>22248</v>
      </c>
      <c r="C40" s="230" t="s">
        <v>4556</v>
      </c>
      <c r="D40" s="755" t="s">
        <v>4557</v>
      </c>
      <c r="E40" s="232" t="s">
        <v>4558</v>
      </c>
      <c r="F40" s="755" t="s">
        <v>4559</v>
      </c>
      <c r="G40" s="755" t="s">
        <v>3971</v>
      </c>
      <c r="H40" s="738" t="s">
        <v>4560</v>
      </c>
      <c r="I40" s="371" t="s">
        <v>2768</v>
      </c>
      <c r="J40" s="232" t="s">
        <v>323</v>
      </c>
      <c r="K40" s="232" t="s">
        <v>100</v>
      </c>
      <c r="L40" s="232" t="s">
        <v>4561</v>
      </c>
      <c r="M40" s="232">
        <v>83</v>
      </c>
      <c r="N40" s="232" t="s">
        <v>4562</v>
      </c>
      <c r="O40" s="411" t="s">
        <v>242</v>
      </c>
      <c r="P40" s="232" t="s">
        <v>4563</v>
      </c>
      <c r="Q40" s="232" t="s">
        <v>4564</v>
      </c>
      <c r="R40" s="232" t="s">
        <v>4565</v>
      </c>
      <c r="S40" s="232" t="s">
        <v>4566</v>
      </c>
      <c r="T40" s="414">
        <v>0</v>
      </c>
      <c r="U40" s="414">
        <v>0</v>
      </c>
      <c r="V40" s="414">
        <v>0</v>
      </c>
      <c r="W40" s="414">
        <v>0</v>
      </c>
      <c r="X40" s="414">
        <v>1</v>
      </c>
      <c r="Y40" s="414">
        <v>0</v>
      </c>
      <c r="Z40" s="636">
        <f>SUM(T40,V40,X40)</f>
        <v>1</v>
      </c>
      <c r="AA40" s="636">
        <f>SUM(U40,W40,Y40)</f>
        <v>0</v>
      </c>
      <c r="AB40" s="415" t="s">
        <v>116</v>
      </c>
      <c r="AC40" s="232" t="s">
        <v>115</v>
      </c>
      <c r="AD40" s="232" t="s">
        <v>93</v>
      </c>
      <c r="AE40" s="752" t="s">
        <v>4567</v>
      </c>
    </row>
    <row r="41" spans="1:31" ht="69" customHeight="1" x14ac:dyDescent="0.2">
      <c r="A41" s="738">
        <v>35</v>
      </c>
      <c r="B41" s="742">
        <v>22249</v>
      </c>
      <c r="C41" s="729" t="s">
        <v>4165</v>
      </c>
      <c r="D41" s="765" t="s">
        <v>4568</v>
      </c>
      <c r="E41" s="765" t="s">
        <v>4569</v>
      </c>
      <c r="F41" s="765" t="s">
        <v>4570</v>
      </c>
      <c r="G41" s="765" t="s">
        <v>4571</v>
      </c>
      <c r="H41" s="737" t="s">
        <v>4572</v>
      </c>
      <c r="I41" s="371" t="s">
        <v>2671</v>
      </c>
      <c r="J41" s="232" t="s">
        <v>105</v>
      </c>
      <c r="K41" s="232" t="s">
        <v>100</v>
      </c>
      <c r="L41" s="232">
        <v>18</v>
      </c>
      <c r="M41" s="232" t="s">
        <v>4573</v>
      </c>
      <c r="N41" s="232" t="s">
        <v>4574</v>
      </c>
      <c r="O41" s="411" t="s">
        <v>242</v>
      </c>
      <c r="P41" s="232" t="s">
        <v>4575</v>
      </c>
      <c r="Q41" s="232" t="s">
        <v>4576</v>
      </c>
      <c r="R41" s="232" t="s">
        <v>4577</v>
      </c>
      <c r="S41" s="232" t="s">
        <v>4578</v>
      </c>
      <c r="T41" s="766">
        <v>0</v>
      </c>
      <c r="U41" s="766">
        <v>0</v>
      </c>
      <c r="V41" s="766">
        <v>0</v>
      </c>
      <c r="W41" s="766">
        <v>0</v>
      </c>
      <c r="X41" s="766">
        <v>0</v>
      </c>
      <c r="Y41" s="766">
        <v>0</v>
      </c>
      <c r="Z41" s="636">
        <f t="shared" si="0"/>
        <v>0</v>
      </c>
      <c r="AA41" s="636">
        <f t="shared" si="0"/>
        <v>0</v>
      </c>
      <c r="AB41" s="415" t="s">
        <v>118</v>
      </c>
      <c r="AC41" s="232" t="s">
        <v>115</v>
      </c>
      <c r="AD41" s="232" t="s">
        <v>93</v>
      </c>
      <c r="AE41" s="767" t="s">
        <v>4579</v>
      </c>
    </row>
    <row r="42" spans="1:31" ht="69" customHeight="1" x14ac:dyDescent="0.2">
      <c r="A42" s="738">
        <v>36</v>
      </c>
      <c r="B42" s="739">
        <v>22249</v>
      </c>
      <c r="C42" s="230" t="s">
        <v>4580</v>
      </c>
      <c r="D42" s="497" t="s">
        <v>4581</v>
      </c>
      <c r="E42" s="497" t="s">
        <v>4582</v>
      </c>
      <c r="F42" s="497" t="s">
        <v>4583</v>
      </c>
      <c r="G42" s="497" t="s">
        <v>4584</v>
      </c>
      <c r="H42" s="738" t="s">
        <v>4585</v>
      </c>
      <c r="I42" s="371" t="s">
        <v>2530</v>
      </c>
      <c r="J42" s="232" t="s">
        <v>323</v>
      </c>
      <c r="K42" s="232" t="s">
        <v>99</v>
      </c>
      <c r="L42" s="230" t="s">
        <v>4586</v>
      </c>
      <c r="M42" s="232" t="s">
        <v>4587</v>
      </c>
      <c r="N42" s="232"/>
      <c r="O42" s="411" t="s">
        <v>242</v>
      </c>
      <c r="P42" s="232" t="s">
        <v>4588</v>
      </c>
      <c r="Q42" s="232" t="s">
        <v>4589</v>
      </c>
      <c r="R42" s="232" t="s">
        <v>4590</v>
      </c>
      <c r="S42" s="232" t="s">
        <v>4591</v>
      </c>
      <c r="T42" s="497">
        <v>0</v>
      </c>
      <c r="U42" s="497">
        <v>0</v>
      </c>
      <c r="V42" s="497">
        <v>0</v>
      </c>
      <c r="W42" s="497">
        <v>0</v>
      </c>
      <c r="X42" s="497">
        <v>0</v>
      </c>
      <c r="Y42" s="497">
        <v>0</v>
      </c>
      <c r="Z42" s="636">
        <f t="shared" si="0"/>
        <v>0</v>
      </c>
      <c r="AA42" s="636">
        <f t="shared" si="0"/>
        <v>0</v>
      </c>
      <c r="AB42" s="415" t="s">
        <v>150</v>
      </c>
      <c r="AC42" s="232" t="s">
        <v>115</v>
      </c>
      <c r="AD42" s="232" t="s">
        <v>4592</v>
      </c>
      <c r="AE42" s="767" t="s">
        <v>4593</v>
      </c>
    </row>
    <row r="43" spans="1:31" ht="69" customHeight="1" x14ac:dyDescent="0.2">
      <c r="A43" s="232">
        <v>37</v>
      </c>
      <c r="B43" s="768">
        <v>22250</v>
      </c>
      <c r="C43" s="222" t="s">
        <v>4594</v>
      </c>
      <c r="D43" s="580" t="s">
        <v>4595</v>
      </c>
      <c r="E43" s="580" t="s">
        <v>4596</v>
      </c>
      <c r="F43" s="580" t="s">
        <v>4597</v>
      </c>
      <c r="G43" s="580" t="s">
        <v>3971</v>
      </c>
      <c r="H43" s="232" t="s">
        <v>4598</v>
      </c>
      <c r="I43" s="232" t="s">
        <v>375</v>
      </c>
      <c r="J43" s="232" t="s">
        <v>104</v>
      </c>
      <c r="K43" s="222" t="s">
        <v>100</v>
      </c>
      <c r="L43" s="222" t="s">
        <v>4599</v>
      </c>
      <c r="M43" s="232" t="s">
        <v>4600</v>
      </c>
      <c r="N43" s="769" t="s">
        <v>4601</v>
      </c>
      <c r="O43" s="411" t="s">
        <v>242</v>
      </c>
      <c r="P43" s="232" t="s">
        <v>4602</v>
      </c>
      <c r="Q43" s="580" t="s">
        <v>4603</v>
      </c>
      <c r="R43" s="580" t="s">
        <v>4604</v>
      </c>
      <c r="S43" s="580" t="s">
        <v>4605</v>
      </c>
      <c r="T43" s="580">
        <v>0</v>
      </c>
      <c r="U43" s="580">
        <v>2</v>
      </c>
      <c r="V43" s="580">
        <v>0</v>
      </c>
      <c r="W43" s="580">
        <v>0</v>
      </c>
      <c r="X43" s="580">
        <v>0</v>
      </c>
      <c r="Y43" s="580">
        <v>0</v>
      </c>
      <c r="Z43" s="770">
        <f t="shared" si="0"/>
        <v>0</v>
      </c>
      <c r="AA43" s="770">
        <f t="shared" si="0"/>
        <v>2</v>
      </c>
      <c r="AB43" s="415" t="s">
        <v>150</v>
      </c>
      <c r="AC43" s="232" t="s">
        <v>115</v>
      </c>
      <c r="AD43" s="232" t="s">
        <v>3954</v>
      </c>
      <c r="AE43" s="771" t="s">
        <v>4606</v>
      </c>
    </row>
    <row r="44" spans="1:31" ht="69" customHeight="1" x14ac:dyDescent="0.2">
      <c r="A44" s="232">
        <v>38</v>
      </c>
      <c r="B44" s="768">
        <v>22250</v>
      </c>
      <c r="C44" s="222" t="s">
        <v>4396</v>
      </c>
      <c r="D44" s="580" t="s">
        <v>4135</v>
      </c>
      <c r="E44" s="580" t="s">
        <v>4607</v>
      </c>
      <c r="F44" s="580" t="s">
        <v>4608</v>
      </c>
      <c r="G44" s="580" t="s">
        <v>4609</v>
      </c>
      <c r="H44" s="232" t="s">
        <v>4610</v>
      </c>
      <c r="I44" s="232" t="s">
        <v>2671</v>
      </c>
      <c r="J44" s="232" t="s">
        <v>105</v>
      </c>
      <c r="K44" s="222" t="s">
        <v>96</v>
      </c>
      <c r="L44" s="410"/>
      <c r="M44" s="410"/>
      <c r="N44" s="769" t="s">
        <v>4611</v>
      </c>
      <c r="O44" s="411" t="s">
        <v>242</v>
      </c>
      <c r="P44" s="232" t="s">
        <v>4612</v>
      </c>
      <c r="Q44" s="580" t="s">
        <v>3537</v>
      </c>
      <c r="R44" s="580" t="s">
        <v>4613</v>
      </c>
      <c r="S44" s="580" t="s">
        <v>4372</v>
      </c>
      <c r="T44" s="580">
        <v>0</v>
      </c>
      <c r="U44" s="580">
        <v>0</v>
      </c>
      <c r="V44" s="580">
        <v>0</v>
      </c>
      <c r="W44" s="580">
        <v>0</v>
      </c>
      <c r="X44" s="580">
        <v>0</v>
      </c>
      <c r="Y44" s="580">
        <v>0</v>
      </c>
      <c r="Z44" s="770">
        <f t="shared" si="0"/>
        <v>0</v>
      </c>
      <c r="AA44" s="770">
        <f t="shared" si="0"/>
        <v>0</v>
      </c>
      <c r="AB44" s="415" t="s">
        <v>118</v>
      </c>
      <c r="AC44" s="232" t="s">
        <v>115</v>
      </c>
      <c r="AD44" s="232" t="s">
        <v>3669</v>
      </c>
      <c r="AE44" s="771" t="s">
        <v>4614</v>
      </c>
    </row>
    <row r="45" spans="1:31" ht="69" customHeight="1" x14ac:dyDescent="0.2">
      <c r="A45" s="1249">
        <v>39</v>
      </c>
      <c r="B45" s="1250">
        <v>22250</v>
      </c>
      <c r="C45" s="1247" t="s">
        <v>4615</v>
      </c>
      <c r="D45" s="1247" t="s">
        <v>4616</v>
      </c>
      <c r="E45" s="1247" t="s">
        <v>4617</v>
      </c>
      <c r="F45" s="1247" t="s">
        <v>4618</v>
      </c>
      <c r="G45" s="1247" t="s">
        <v>3971</v>
      </c>
      <c r="H45" s="772" t="s">
        <v>4619</v>
      </c>
      <c r="I45" s="555" t="s">
        <v>338</v>
      </c>
      <c r="J45" s="555" t="s">
        <v>104</v>
      </c>
      <c r="K45" s="429" t="s">
        <v>101</v>
      </c>
      <c r="L45" s="773"/>
      <c r="M45" s="555" t="s">
        <v>4620</v>
      </c>
      <c r="N45" s="774" t="s">
        <v>3270</v>
      </c>
      <c r="O45" s="558" t="s">
        <v>242</v>
      </c>
      <c r="P45" s="555" t="s">
        <v>4621</v>
      </c>
      <c r="Q45" s="773" t="s">
        <v>4622</v>
      </c>
      <c r="R45" s="773" t="s">
        <v>4623</v>
      </c>
      <c r="S45" s="773" t="s">
        <v>4624</v>
      </c>
      <c r="T45" s="775">
        <v>0</v>
      </c>
      <c r="U45" s="775">
        <v>0</v>
      </c>
      <c r="V45" s="775">
        <v>0</v>
      </c>
      <c r="W45" s="775">
        <v>0</v>
      </c>
      <c r="X45" s="775">
        <v>0</v>
      </c>
      <c r="Y45" s="775">
        <v>0</v>
      </c>
      <c r="Z45" s="651">
        <f t="shared" si="0"/>
        <v>0</v>
      </c>
      <c r="AA45" s="651">
        <f t="shared" si="0"/>
        <v>0</v>
      </c>
      <c r="AB45" s="733" t="s">
        <v>115</v>
      </c>
      <c r="AC45" s="735" t="s">
        <v>115</v>
      </c>
      <c r="AD45" s="735" t="s">
        <v>84</v>
      </c>
      <c r="AE45" s="1248" t="s">
        <v>4625</v>
      </c>
    </row>
    <row r="46" spans="1:31" ht="69" customHeight="1" x14ac:dyDescent="0.4">
      <c r="A46" s="1249"/>
      <c r="B46" s="1250"/>
      <c r="C46" s="1247"/>
      <c r="D46" s="1247"/>
      <c r="E46" s="1247"/>
      <c r="F46" s="1247"/>
      <c r="G46" s="1247"/>
      <c r="H46" s="776" t="s">
        <v>4626</v>
      </c>
      <c r="I46" s="736" t="s">
        <v>2530</v>
      </c>
      <c r="J46" s="736" t="s">
        <v>323</v>
      </c>
      <c r="K46" s="242" t="s">
        <v>101</v>
      </c>
      <c r="L46" s="777"/>
      <c r="M46" s="736" t="s">
        <v>4627</v>
      </c>
      <c r="N46" s="778" t="s">
        <v>4628</v>
      </c>
      <c r="O46" s="540" t="s">
        <v>242</v>
      </c>
      <c r="P46" s="736" t="s">
        <v>4629</v>
      </c>
      <c r="Q46" s="777" t="s">
        <v>4630</v>
      </c>
      <c r="R46" s="777" t="s">
        <v>4631</v>
      </c>
      <c r="S46" s="777" t="s">
        <v>4632</v>
      </c>
      <c r="T46" s="779"/>
      <c r="U46" s="779"/>
      <c r="V46" s="779"/>
      <c r="W46" s="779"/>
      <c r="X46" s="779"/>
      <c r="Y46" s="779"/>
      <c r="Z46" s="780"/>
      <c r="AA46" s="780"/>
      <c r="AB46" s="781"/>
      <c r="AC46" s="782"/>
      <c r="AD46" s="783"/>
      <c r="AE46" s="1248"/>
    </row>
    <row r="47" spans="1:31" ht="21.75" x14ac:dyDescent="0.2">
      <c r="S47" s="784" t="s">
        <v>129</v>
      </c>
      <c r="T47" s="785">
        <f t="shared" ref="T47:Z47" si="1">SUM(T7:T46)</f>
        <v>11</v>
      </c>
      <c r="U47" s="785">
        <f t="shared" si="1"/>
        <v>120</v>
      </c>
      <c r="V47" s="785">
        <f t="shared" si="1"/>
        <v>21</v>
      </c>
      <c r="W47" s="785">
        <f t="shared" si="1"/>
        <v>48</v>
      </c>
      <c r="X47" s="785">
        <f t="shared" si="1"/>
        <v>7</v>
      </c>
      <c r="Y47" s="785">
        <f t="shared" si="1"/>
        <v>11</v>
      </c>
      <c r="Z47" s="786">
        <f t="shared" si="1"/>
        <v>39</v>
      </c>
      <c r="AA47" s="786">
        <f>SUM(AA7:AA46)</f>
        <v>179</v>
      </c>
    </row>
  </sheetData>
  <mergeCells count="39">
    <mergeCell ref="A1:AE1"/>
    <mergeCell ref="A2:AD2"/>
    <mergeCell ref="A4:A6"/>
    <mergeCell ref="B4:B6"/>
    <mergeCell ref="C4:C6"/>
    <mergeCell ref="D4:D6"/>
    <mergeCell ref="E4:G4"/>
    <mergeCell ref="H4:H6"/>
    <mergeCell ref="I4:I6"/>
    <mergeCell ref="J4:J6"/>
    <mergeCell ref="L4:L6"/>
    <mergeCell ref="M4:M6"/>
    <mergeCell ref="N4:N6"/>
    <mergeCell ref="O4:O6"/>
    <mergeCell ref="P4:P6"/>
    <mergeCell ref="AD4:AD6"/>
    <mergeCell ref="AE4:AE6"/>
    <mergeCell ref="E5:E6"/>
    <mergeCell ref="F5:F6"/>
    <mergeCell ref="G5:G6"/>
    <mergeCell ref="T5:U5"/>
    <mergeCell ref="V5:W5"/>
    <mergeCell ref="X5:Y5"/>
    <mergeCell ref="Z5:AA5"/>
    <mergeCell ref="Q4:Q6"/>
    <mergeCell ref="R4:R6"/>
    <mergeCell ref="S4:S6"/>
    <mergeCell ref="T4:AA4"/>
    <mergeCell ref="AB4:AB6"/>
    <mergeCell ref="AC4:AC6"/>
    <mergeCell ref="K4:K6"/>
    <mergeCell ref="G45:G46"/>
    <mergeCell ref="AE45:AE46"/>
    <mergeCell ref="A45:A46"/>
    <mergeCell ref="B45:B46"/>
    <mergeCell ref="C45:C46"/>
    <mergeCell ref="D45:D46"/>
    <mergeCell ref="E45:E46"/>
    <mergeCell ref="F45:F46"/>
  </mergeCells>
  <dataValidations count="7">
    <dataValidation type="list" allowBlank="1" showInputMessage="1" showErrorMessage="1" sqref="I7:I46">
      <formula1>มาตรฐานรถ</formula1>
    </dataValidation>
    <dataValidation type="list" allowBlank="1" showInputMessage="1" showErrorMessage="1" sqref="J7:J46">
      <formula1>รายละเอียดมาตรฐานรถ</formula1>
    </dataValidation>
    <dataValidation type="list" allowBlank="1" showInputMessage="1" showErrorMessage="1" sqref="AB7:AB45">
      <formula1>รถคู่กรณี</formula1>
    </dataValidation>
    <dataValidation type="list" allowBlank="1" showInputMessage="1" showErrorMessage="1" sqref="O7:O46">
      <formula1>สถานะภาษีรถ</formula1>
    </dataValidation>
    <dataValidation type="list" allowBlank="1" showInputMessage="1" showErrorMessage="1" sqref="K7:K46">
      <formula1>List_หมวด</formula1>
    </dataValidation>
    <dataValidation type="list" allowBlank="1" showInputMessage="1" showErrorMessage="1" sqref="AC7:AC45">
      <formula1>รถต้นเหตุ</formula1>
    </dataValidation>
    <dataValidation type="list" allowBlank="1" showInputMessage="1" showErrorMessage="1" sqref="AD7:AD45">
      <formula1>สาเหตุย่อย</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
  <sheetViews>
    <sheetView workbookViewId="0">
      <selection activeCell="O12" sqref="O12"/>
    </sheetView>
  </sheetViews>
  <sheetFormatPr defaultRowHeight="14.25" x14ac:dyDescent="0.2"/>
  <cols>
    <col min="1" max="1" width="5.75" customWidth="1"/>
    <col min="3" max="3" width="5.625" customWidth="1"/>
    <col min="4" max="4" width="7.5" customWidth="1"/>
    <col min="5" max="5" width="7.75" customWidth="1"/>
    <col min="6" max="6" width="8" customWidth="1"/>
    <col min="7" max="7" width="7.125" customWidth="1"/>
    <col min="9" max="9" width="6.875" customWidth="1"/>
    <col min="11" max="11" width="5.25" customWidth="1"/>
    <col min="12" max="12" width="8.625" customWidth="1"/>
    <col min="13" max="14" width="7.25" customWidth="1"/>
    <col min="21" max="28" width="5.75" customWidth="1"/>
    <col min="29" max="32" width="7.125" customWidth="1"/>
    <col min="33" max="33" width="30.125" customWidth="1"/>
  </cols>
  <sheetData>
    <row r="1" spans="1:33" ht="78" x14ac:dyDescent="0.2">
      <c r="A1" s="384" t="s">
        <v>163</v>
      </c>
      <c r="B1" s="385" t="s">
        <v>1364</v>
      </c>
      <c r="C1" s="386" t="s">
        <v>1365</v>
      </c>
      <c r="D1" s="387" t="s">
        <v>189</v>
      </c>
      <c r="E1" s="388" t="s">
        <v>1371</v>
      </c>
      <c r="F1" s="388" t="s">
        <v>187</v>
      </c>
      <c r="G1" s="384" t="s">
        <v>188</v>
      </c>
      <c r="H1" s="384" t="s">
        <v>190</v>
      </c>
      <c r="I1" s="389" t="s">
        <v>194</v>
      </c>
      <c r="J1" s="389" t="s">
        <v>2490</v>
      </c>
      <c r="K1" s="388" t="s">
        <v>3850</v>
      </c>
      <c r="L1" s="390" t="s">
        <v>191</v>
      </c>
      <c r="M1" s="389" t="s">
        <v>192</v>
      </c>
      <c r="N1" s="389" t="s">
        <v>193</v>
      </c>
      <c r="O1" s="391" t="s">
        <v>2492</v>
      </c>
      <c r="P1" s="391" t="s">
        <v>2493</v>
      </c>
      <c r="Q1" s="388" t="s">
        <v>2494</v>
      </c>
      <c r="R1" s="388" t="s">
        <v>2495</v>
      </c>
      <c r="S1" s="388" t="s">
        <v>1374</v>
      </c>
      <c r="T1" s="388" t="s">
        <v>2496</v>
      </c>
      <c r="U1" s="392" t="s">
        <v>2497</v>
      </c>
      <c r="V1" s="392" t="s">
        <v>2498</v>
      </c>
      <c r="W1" s="392" t="s">
        <v>2499</v>
      </c>
      <c r="X1" s="392" t="s">
        <v>2500</v>
      </c>
      <c r="Y1" s="392" t="s">
        <v>2501</v>
      </c>
      <c r="Z1" s="392" t="s">
        <v>2502</v>
      </c>
      <c r="AA1" s="393" t="s">
        <v>2503</v>
      </c>
      <c r="AB1" s="393" t="s">
        <v>2504</v>
      </c>
      <c r="AC1" s="394" t="s">
        <v>122</v>
      </c>
      <c r="AD1" s="390" t="s">
        <v>124</v>
      </c>
      <c r="AE1" s="390" t="s">
        <v>214</v>
      </c>
      <c r="AF1" s="390" t="s">
        <v>2505</v>
      </c>
      <c r="AG1" s="389" t="s">
        <v>175</v>
      </c>
    </row>
    <row r="2" spans="1:33" ht="115.5" customHeight="1" x14ac:dyDescent="0.2">
      <c r="A2" s="230">
        <v>1</v>
      </c>
      <c r="B2" s="739">
        <v>22238</v>
      </c>
      <c r="C2" s="787" t="s">
        <v>4349</v>
      </c>
      <c r="D2" s="788" t="s">
        <v>4633</v>
      </c>
      <c r="E2" s="788" t="s">
        <v>4634</v>
      </c>
      <c r="F2" s="788" t="s">
        <v>4635</v>
      </c>
      <c r="G2" s="788" t="s">
        <v>4636</v>
      </c>
      <c r="H2" s="788" t="s">
        <v>4637</v>
      </c>
      <c r="I2" s="371" t="s">
        <v>375</v>
      </c>
      <c r="J2" s="232" t="s">
        <v>104</v>
      </c>
      <c r="K2" s="687">
        <v>40</v>
      </c>
      <c r="L2" s="232" t="s">
        <v>411</v>
      </c>
      <c r="M2" s="688"/>
      <c r="N2" s="688"/>
      <c r="O2" s="411" t="s">
        <v>4638</v>
      </c>
      <c r="P2" s="689" t="s">
        <v>304</v>
      </c>
      <c r="Q2" s="411" t="s">
        <v>4639</v>
      </c>
      <c r="R2" s="411" t="s">
        <v>4640</v>
      </c>
      <c r="S2" s="411" t="s">
        <v>2615</v>
      </c>
      <c r="T2" s="690" t="s">
        <v>2615</v>
      </c>
      <c r="U2" s="691">
        <v>0</v>
      </c>
      <c r="V2" s="691">
        <v>2</v>
      </c>
      <c r="W2" s="691">
        <v>0</v>
      </c>
      <c r="X2" s="691">
        <v>0</v>
      </c>
      <c r="Y2" s="691">
        <v>0</v>
      </c>
      <c r="Z2" s="691">
        <v>0</v>
      </c>
      <c r="AA2" s="636">
        <f>SUM(U2,W2,Y2)</f>
        <v>0</v>
      </c>
      <c r="AB2" s="636">
        <f>SUM(V2,X2,Z2)</f>
        <v>2</v>
      </c>
      <c r="AC2" s="415" t="s">
        <v>151</v>
      </c>
      <c r="AD2" s="232" t="s">
        <v>115</v>
      </c>
      <c r="AE2" s="395" t="s">
        <v>4641</v>
      </c>
      <c r="AF2" s="232" t="s">
        <v>93</v>
      </c>
      <c r="AG2" s="637" t="s">
        <v>4642</v>
      </c>
    </row>
    <row r="3" spans="1:33" ht="21.75" x14ac:dyDescent="0.2">
      <c r="A3" s="730">
        <v>2</v>
      </c>
      <c r="B3" s="739"/>
      <c r="C3" s="739"/>
      <c r="D3" s="738"/>
      <c r="E3" s="232"/>
      <c r="F3" s="232"/>
      <c r="G3" s="738"/>
      <c r="H3" s="693"/>
      <c r="I3" s="371"/>
      <c r="J3" s="232"/>
      <c r="K3" s="738"/>
      <c r="L3" s="232"/>
      <c r="M3" s="410"/>
      <c r="N3" s="410"/>
      <c r="O3" s="548"/>
      <c r="P3" s="411"/>
      <c r="Q3" s="232"/>
      <c r="R3" s="371"/>
      <c r="S3" s="232"/>
      <c r="T3" s="232"/>
      <c r="U3" s="427"/>
      <c r="V3" s="427"/>
      <c r="W3" s="427"/>
      <c r="X3" s="427"/>
      <c r="Y3" s="427"/>
      <c r="Z3" s="427"/>
      <c r="AA3" s="636"/>
      <c r="AB3" s="636"/>
      <c r="AC3" s="415"/>
      <c r="AD3" s="232"/>
      <c r="AE3" s="395"/>
      <c r="AF3" s="232"/>
      <c r="AG3" s="637"/>
    </row>
    <row r="4" spans="1:33" ht="21.75" x14ac:dyDescent="0.2">
      <c r="A4" s="726">
        <v>4</v>
      </c>
      <c r="B4" s="739"/>
      <c r="C4" s="419"/>
      <c r="D4" s="738"/>
      <c r="E4" s="232"/>
      <c r="F4" s="232"/>
      <c r="G4" s="738"/>
      <c r="H4" s="738"/>
      <c r="I4" s="371"/>
      <c r="J4" s="232"/>
      <c r="K4" s="410"/>
      <c r="L4" s="232"/>
      <c r="M4" s="396"/>
      <c r="N4" s="624"/>
      <c r="O4" s="232"/>
      <c r="P4" s="411"/>
      <c r="Q4" s="727"/>
      <c r="R4" s="696"/>
      <c r="S4" s="623"/>
      <c r="T4" s="727"/>
      <c r="U4" s="726"/>
      <c r="V4" s="726"/>
      <c r="W4" s="726"/>
      <c r="X4" s="726"/>
      <c r="Y4" s="726"/>
      <c r="Z4" s="370"/>
      <c r="AA4" s="648"/>
      <c r="AB4" s="648"/>
      <c r="AC4" s="415"/>
      <c r="AD4" s="232"/>
      <c r="AE4" s="395"/>
      <c r="AF4" s="232"/>
      <c r="AG4" s="697"/>
    </row>
  </sheetData>
  <dataValidations count="8">
    <dataValidation type="list" allowBlank="1" showInputMessage="1" showErrorMessage="1" sqref="AF2:AF4">
      <formula1>สาเหตุย่อย</formula1>
    </dataValidation>
    <dataValidation type="list" allowBlank="1" showInputMessage="1" showErrorMessage="1" sqref="AE2:AE4">
      <formula1>สาเหตุอื่น</formula1>
    </dataValidation>
    <dataValidation type="list" allowBlank="1" showInputMessage="1" showErrorMessage="1" sqref="AD2:AD4">
      <formula1>รถต้นเหตุ</formula1>
    </dataValidation>
    <dataValidation type="list" allowBlank="1" showInputMessage="1" showErrorMessage="1" sqref="AC2:AC4">
      <formula1>รถคู่กรณี</formula1>
    </dataValidation>
    <dataValidation type="list" allowBlank="1" showInputMessage="1" showErrorMessage="1" sqref="I2:I4">
      <formula1>มาตรฐานรถ</formula1>
    </dataValidation>
    <dataValidation type="list" allowBlank="1" showInputMessage="1" showErrorMessage="1" sqref="J2:J4">
      <formula1>รายละเอียดมาตรฐานรถ</formula1>
    </dataValidation>
    <dataValidation type="list" allowBlank="1" showInputMessage="1" showErrorMessage="1" sqref="N4 P2:P4">
      <formula1>สถานะภาษีรถ</formula1>
    </dataValidation>
    <dataValidation type="list" allowBlank="1" showInputMessage="1" showErrorMessage="1" sqref="K4:L4 L2:L3">
      <formula1>List_หมวด</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opLeftCell="A37" workbookViewId="0">
      <selection activeCell="J8" sqref="J8"/>
    </sheetView>
  </sheetViews>
  <sheetFormatPr defaultColWidth="8.875" defaultRowHeight="21.75" x14ac:dyDescent="0.5"/>
  <cols>
    <col min="1" max="1" width="7.75" style="1029" customWidth="1"/>
    <col min="2" max="2" width="11.875" style="327" customWidth="1"/>
    <col min="3" max="3" width="9.25" style="328" customWidth="1"/>
    <col min="4" max="4" width="12" style="1030" customWidth="1"/>
    <col min="5" max="5" width="12.875" customWidth="1"/>
    <col min="6" max="6" width="10" style="520" hidden="1" customWidth="1"/>
    <col min="7" max="7" width="10.625" customWidth="1"/>
    <col min="8" max="8" width="11" style="1010" customWidth="1"/>
    <col min="9" max="9" width="9" style="789" customWidth="1"/>
    <col min="10" max="10" width="11.75" customWidth="1"/>
    <col min="11" max="11" width="12.125" hidden="1" customWidth="1"/>
    <col min="12" max="12" width="12" customWidth="1"/>
    <col min="13" max="13" width="11.875" hidden="1" customWidth="1"/>
    <col min="14" max="14" width="13.375" customWidth="1"/>
    <col min="15" max="15" width="12.75" style="519" hidden="1" customWidth="1"/>
    <col min="16" max="16" width="10.375" style="519" customWidth="1"/>
    <col min="17" max="17" width="16" customWidth="1"/>
    <col min="18" max="18" width="11" style="1011" hidden="1" customWidth="1"/>
    <col min="19" max="19" width="9.25" style="520" customWidth="1"/>
    <col min="20" max="20" width="12.375" style="520" customWidth="1"/>
    <col min="21" max="21" width="7.125" style="330" customWidth="1"/>
    <col min="22" max="23" width="5.25" style="330" customWidth="1"/>
    <col min="24" max="24" width="6.375" style="330" customWidth="1"/>
    <col min="25" max="26" width="5.25" style="330" customWidth="1"/>
    <col min="27" max="27" width="6.75" customWidth="1"/>
    <col min="28" max="28" width="7.125" customWidth="1"/>
    <col min="29" max="29" width="11.25" style="520" customWidth="1"/>
    <col min="30" max="30" width="8.875" customWidth="1"/>
    <col min="31" max="31" width="9.875" customWidth="1"/>
    <col min="32" max="32" width="31.125" customWidth="1"/>
    <col min="33" max="33" width="13" customWidth="1"/>
    <col min="34" max="34" width="9.75" customWidth="1"/>
    <col min="257" max="257" width="7.75" customWidth="1"/>
    <col min="258" max="258" width="11.875" customWidth="1"/>
    <col min="259" max="259" width="9.25" customWidth="1"/>
    <col min="260" max="260" width="12" customWidth="1"/>
    <col min="261" max="261" width="12.875" customWidth="1"/>
    <col min="262" max="262" width="0" hidden="1" customWidth="1"/>
    <col min="263" max="263" width="10.625" customWidth="1"/>
    <col min="264" max="264" width="11" customWidth="1"/>
    <col min="265" max="265" width="9" customWidth="1"/>
    <col min="266" max="266" width="11.75" customWidth="1"/>
    <col min="267" max="267" width="0" hidden="1" customWidth="1"/>
    <col min="268" max="268" width="12" customWidth="1"/>
    <col min="269" max="269" width="0" hidden="1" customWidth="1"/>
    <col min="270" max="270" width="13.375" customWidth="1"/>
    <col min="271" max="271" width="0" hidden="1" customWidth="1"/>
    <col min="272" max="272" width="10.375" customWidth="1"/>
    <col min="273" max="273" width="16" customWidth="1"/>
    <col min="274" max="274" width="0" hidden="1" customWidth="1"/>
    <col min="275" max="275" width="9.25" customWidth="1"/>
    <col min="276" max="276" width="12.375" customWidth="1"/>
    <col min="277" max="277" width="7.125" customWidth="1"/>
    <col min="278" max="279" width="5.25" customWidth="1"/>
    <col min="280" max="280" width="6.375" customWidth="1"/>
    <col min="281" max="282" width="5.25" customWidth="1"/>
    <col min="283" max="283" width="6.75" customWidth="1"/>
    <col min="284" max="284" width="7.125" customWidth="1"/>
    <col min="285" max="285" width="11.25" customWidth="1"/>
    <col min="286" max="286" width="8.875" customWidth="1"/>
    <col min="287" max="287" width="9.875" customWidth="1"/>
    <col min="288" max="288" width="31.125" customWidth="1"/>
    <col min="289" max="289" width="13" customWidth="1"/>
    <col min="290" max="290" width="9.75" customWidth="1"/>
    <col min="513" max="513" width="7.75" customWidth="1"/>
    <col min="514" max="514" width="11.875" customWidth="1"/>
    <col min="515" max="515" width="9.25" customWidth="1"/>
    <col min="516" max="516" width="12" customWidth="1"/>
    <col min="517" max="517" width="12.875" customWidth="1"/>
    <col min="518" max="518" width="0" hidden="1" customWidth="1"/>
    <col min="519" max="519" width="10.625" customWidth="1"/>
    <col min="520" max="520" width="11" customWidth="1"/>
    <col min="521" max="521" width="9" customWidth="1"/>
    <col min="522" max="522" width="11.75" customWidth="1"/>
    <col min="523" max="523" width="0" hidden="1" customWidth="1"/>
    <col min="524" max="524" width="12" customWidth="1"/>
    <col min="525" max="525" width="0" hidden="1" customWidth="1"/>
    <col min="526" max="526" width="13.375" customWidth="1"/>
    <col min="527" max="527" width="0" hidden="1" customWidth="1"/>
    <col min="528" max="528" width="10.375" customWidth="1"/>
    <col min="529" max="529" width="16" customWidth="1"/>
    <col min="530" max="530" width="0" hidden="1" customWidth="1"/>
    <col min="531" max="531" width="9.25" customWidth="1"/>
    <col min="532" max="532" width="12.375" customWidth="1"/>
    <col min="533" max="533" width="7.125" customWidth="1"/>
    <col min="534" max="535" width="5.25" customWidth="1"/>
    <col min="536" max="536" width="6.375" customWidth="1"/>
    <col min="537" max="538" width="5.25" customWidth="1"/>
    <col min="539" max="539" width="6.75" customWidth="1"/>
    <col min="540" max="540" width="7.125" customWidth="1"/>
    <col min="541" max="541" width="11.25" customWidth="1"/>
    <col min="542" max="542" width="8.875" customWidth="1"/>
    <col min="543" max="543" width="9.875" customWidth="1"/>
    <col min="544" max="544" width="31.125" customWidth="1"/>
    <col min="545" max="545" width="13" customWidth="1"/>
    <col min="546" max="546" width="9.75" customWidth="1"/>
    <col min="769" max="769" width="7.75" customWidth="1"/>
    <col min="770" max="770" width="11.875" customWidth="1"/>
    <col min="771" max="771" width="9.25" customWidth="1"/>
    <col min="772" max="772" width="12" customWidth="1"/>
    <col min="773" max="773" width="12.875" customWidth="1"/>
    <col min="774" max="774" width="0" hidden="1" customWidth="1"/>
    <col min="775" max="775" width="10.625" customWidth="1"/>
    <col min="776" max="776" width="11" customWidth="1"/>
    <col min="777" max="777" width="9" customWidth="1"/>
    <col min="778" max="778" width="11.75" customWidth="1"/>
    <col min="779" max="779" width="0" hidden="1" customWidth="1"/>
    <col min="780" max="780" width="12" customWidth="1"/>
    <col min="781" max="781" width="0" hidden="1" customWidth="1"/>
    <col min="782" max="782" width="13.375" customWidth="1"/>
    <col min="783" max="783" width="0" hidden="1" customWidth="1"/>
    <col min="784" max="784" width="10.375" customWidth="1"/>
    <col min="785" max="785" width="16" customWidth="1"/>
    <col min="786" max="786" width="0" hidden="1" customWidth="1"/>
    <col min="787" max="787" width="9.25" customWidth="1"/>
    <col min="788" max="788" width="12.375" customWidth="1"/>
    <col min="789" max="789" width="7.125" customWidth="1"/>
    <col min="790" max="791" width="5.25" customWidth="1"/>
    <col min="792" max="792" width="6.375" customWidth="1"/>
    <col min="793" max="794" width="5.25" customWidth="1"/>
    <col min="795" max="795" width="6.75" customWidth="1"/>
    <col min="796" max="796" width="7.125" customWidth="1"/>
    <col min="797" max="797" width="11.25" customWidth="1"/>
    <col min="798" max="798" width="8.875" customWidth="1"/>
    <col min="799" max="799" width="9.875" customWidth="1"/>
    <col min="800" max="800" width="31.125" customWidth="1"/>
    <col min="801" max="801" width="13" customWidth="1"/>
    <col min="802" max="802" width="9.75" customWidth="1"/>
    <col min="1025" max="1025" width="7.75" customWidth="1"/>
    <col min="1026" max="1026" width="11.875" customWidth="1"/>
    <col min="1027" max="1027" width="9.25" customWidth="1"/>
    <col min="1028" max="1028" width="12" customWidth="1"/>
    <col min="1029" max="1029" width="12.875" customWidth="1"/>
    <col min="1030" max="1030" width="0" hidden="1" customWidth="1"/>
    <col min="1031" max="1031" width="10.625" customWidth="1"/>
    <col min="1032" max="1032" width="11" customWidth="1"/>
    <col min="1033" max="1033" width="9" customWidth="1"/>
    <col min="1034" max="1034" width="11.75" customWidth="1"/>
    <col min="1035" max="1035" width="0" hidden="1" customWidth="1"/>
    <col min="1036" max="1036" width="12" customWidth="1"/>
    <col min="1037" max="1037" width="0" hidden="1" customWidth="1"/>
    <col min="1038" max="1038" width="13.375" customWidth="1"/>
    <col min="1039" max="1039" width="0" hidden="1" customWidth="1"/>
    <col min="1040" max="1040" width="10.375" customWidth="1"/>
    <col min="1041" max="1041" width="16" customWidth="1"/>
    <col min="1042" max="1042" width="0" hidden="1" customWidth="1"/>
    <col min="1043" max="1043" width="9.25" customWidth="1"/>
    <col min="1044" max="1044" width="12.375" customWidth="1"/>
    <col min="1045" max="1045" width="7.125" customWidth="1"/>
    <col min="1046" max="1047" width="5.25" customWidth="1"/>
    <col min="1048" max="1048" width="6.375" customWidth="1"/>
    <col min="1049" max="1050" width="5.25" customWidth="1"/>
    <col min="1051" max="1051" width="6.75" customWidth="1"/>
    <col min="1052" max="1052" width="7.125" customWidth="1"/>
    <col min="1053" max="1053" width="11.25" customWidth="1"/>
    <col min="1054" max="1054" width="8.875" customWidth="1"/>
    <col min="1055" max="1055" width="9.875" customWidth="1"/>
    <col min="1056" max="1056" width="31.125" customWidth="1"/>
    <col min="1057" max="1057" width="13" customWidth="1"/>
    <col min="1058" max="1058" width="9.75" customWidth="1"/>
    <col min="1281" max="1281" width="7.75" customWidth="1"/>
    <col min="1282" max="1282" width="11.875" customWidth="1"/>
    <col min="1283" max="1283" width="9.25" customWidth="1"/>
    <col min="1284" max="1284" width="12" customWidth="1"/>
    <col min="1285" max="1285" width="12.875" customWidth="1"/>
    <col min="1286" max="1286" width="0" hidden="1" customWidth="1"/>
    <col min="1287" max="1287" width="10.625" customWidth="1"/>
    <col min="1288" max="1288" width="11" customWidth="1"/>
    <col min="1289" max="1289" width="9" customWidth="1"/>
    <col min="1290" max="1290" width="11.75" customWidth="1"/>
    <col min="1291" max="1291" width="0" hidden="1" customWidth="1"/>
    <col min="1292" max="1292" width="12" customWidth="1"/>
    <col min="1293" max="1293" width="0" hidden="1" customWidth="1"/>
    <col min="1294" max="1294" width="13.375" customWidth="1"/>
    <col min="1295" max="1295" width="0" hidden="1" customWidth="1"/>
    <col min="1296" max="1296" width="10.375" customWidth="1"/>
    <col min="1297" max="1297" width="16" customWidth="1"/>
    <col min="1298" max="1298" width="0" hidden="1" customWidth="1"/>
    <col min="1299" max="1299" width="9.25" customWidth="1"/>
    <col min="1300" max="1300" width="12.375" customWidth="1"/>
    <col min="1301" max="1301" width="7.125" customWidth="1"/>
    <col min="1302" max="1303" width="5.25" customWidth="1"/>
    <col min="1304" max="1304" width="6.375" customWidth="1"/>
    <col min="1305" max="1306" width="5.25" customWidth="1"/>
    <col min="1307" max="1307" width="6.75" customWidth="1"/>
    <col min="1308" max="1308" width="7.125" customWidth="1"/>
    <col min="1309" max="1309" width="11.25" customWidth="1"/>
    <col min="1310" max="1310" width="8.875" customWidth="1"/>
    <col min="1311" max="1311" width="9.875" customWidth="1"/>
    <col min="1312" max="1312" width="31.125" customWidth="1"/>
    <col min="1313" max="1313" width="13" customWidth="1"/>
    <col min="1314" max="1314" width="9.75" customWidth="1"/>
    <col min="1537" max="1537" width="7.75" customWidth="1"/>
    <col min="1538" max="1538" width="11.875" customWidth="1"/>
    <col min="1539" max="1539" width="9.25" customWidth="1"/>
    <col min="1540" max="1540" width="12" customWidth="1"/>
    <col min="1541" max="1541" width="12.875" customWidth="1"/>
    <col min="1542" max="1542" width="0" hidden="1" customWidth="1"/>
    <col min="1543" max="1543" width="10.625" customWidth="1"/>
    <col min="1544" max="1544" width="11" customWidth="1"/>
    <col min="1545" max="1545" width="9" customWidth="1"/>
    <col min="1546" max="1546" width="11.75" customWidth="1"/>
    <col min="1547" max="1547" width="0" hidden="1" customWidth="1"/>
    <col min="1548" max="1548" width="12" customWidth="1"/>
    <col min="1549" max="1549" width="0" hidden="1" customWidth="1"/>
    <col min="1550" max="1550" width="13.375" customWidth="1"/>
    <col min="1551" max="1551" width="0" hidden="1" customWidth="1"/>
    <col min="1552" max="1552" width="10.375" customWidth="1"/>
    <col min="1553" max="1553" width="16" customWidth="1"/>
    <col min="1554" max="1554" width="0" hidden="1" customWidth="1"/>
    <col min="1555" max="1555" width="9.25" customWidth="1"/>
    <col min="1556" max="1556" width="12.375" customWidth="1"/>
    <col min="1557" max="1557" width="7.125" customWidth="1"/>
    <col min="1558" max="1559" width="5.25" customWidth="1"/>
    <col min="1560" max="1560" width="6.375" customWidth="1"/>
    <col min="1561" max="1562" width="5.25" customWidth="1"/>
    <col min="1563" max="1563" width="6.75" customWidth="1"/>
    <col min="1564" max="1564" width="7.125" customWidth="1"/>
    <col min="1565" max="1565" width="11.25" customWidth="1"/>
    <col min="1566" max="1566" width="8.875" customWidth="1"/>
    <col min="1567" max="1567" width="9.875" customWidth="1"/>
    <col min="1568" max="1568" width="31.125" customWidth="1"/>
    <col min="1569" max="1569" width="13" customWidth="1"/>
    <col min="1570" max="1570" width="9.75" customWidth="1"/>
    <col min="1793" max="1793" width="7.75" customWidth="1"/>
    <col min="1794" max="1794" width="11.875" customWidth="1"/>
    <col min="1795" max="1795" width="9.25" customWidth="1"/>
    <col min="1796" max="1796" width="12" customWidth="1"/>
    <col min="1797" max="1797" width="12.875" customWidth="1"/>
    <col min="1798" max="1798" width="0" hidden="1" customWidth="1"/>
    <col min="1799" max="1799" width="10.625" customWidth="1"/>
    <col min="1800" max="1800" width="11" customWidth="1"/>
    <col min="1801" max="1801" width="9" customWidth="1"/>
    <col min="1802" max="1802" width="11.75" customWidth="1"/>
    <col min="1803" max="1803" width="0" hidden="1" customWidth="1"/>
    <col min="1804" max="1804" width="12" customWidth="1"/>
    <col min="1805" max="1805" width="0" hidden="1" customWidth="1"/>
    <col min="1806" max="1806" width="13.375" customWidth="1"/>
    <col min="1807" max="1807" width="0" hidden="1" customWidth="1"/>
    <col min="1808" max="1808" width="10.375" customWidth="1"/>
    <col min="1809" max="1809" width="16" customWidth="1"/>
    <col min="1810" max="1810" width="0" hidden="1" customWidth="1"/>
    <col min="1811" max="1811" width="9.25" customWidth="1"/>
    <col min="1812" max="1812" width="12.375" customWidth="1"/>
    <col min="1813" max="1813" width="7.125" customWidth="1"/>
    <col min="1814" max="1815" width="5.25" customWidth="1"/>
    <col min="1816" max="1816" width="6.375" customWidth="1"/>
    <col min="1817" max="1818" width="5.25" customWidth="1"/>
    <col min="1819" max="1819" width="6.75" customWidth="1"/>
    <col min="1820" max="1820" width="7.125" customWidth="1"/>
    <col min="1821" max="1821" width="11.25" customWidth="1"/>
    <col min="1822" max="1822" width="8.875" customWidth="1"/>
    <col min="1823" max="1823" width="9.875" customWidth="1"/>
    <col min="1824" max="1824" width="31.125" customWidth="1"/>
    <col min="1825" max="1825" width="13" customWidth="1"/>
    <col min="1826" max="1826" width="9.75" customWidth="1"/>
    <col min="2049" max="2049" width="7.75" customWidth="1"/>
    <col min="2050" max="2050" width="11.875" customWidth="1"/>
    <col min="2051" max="2051" width="9.25" customWidth="1"/>
    <col min="2052" max="2052" width="12" customWidth="1"/>
    <col min="2053" max="2053" width="12.875" customWidth="1"/>
    <col min="2054" max="2054" width="0" hidden="1" customWidth="1"/>
    <col min="2055" max="2055" width="10.625" customWidth="1"/>
    <col min="2056" max="2056" width="11" customWidth="1"/>
    <col min="2057" max="2057" width="9" customWidth="1"/>
    <col min="2058" max="2058" width="11.75" customWidth="1"/>
    <col min="2059" max="2059" width="0" hidden="1" customWidth="1"/>
    <col min="2060" max="2060" width="12" customWidth="1"/>
    <col min="2061" max="2061" width="0" hidden="1" customWidth="1"/>
    <col min="2062" max="2062" width="13.375" customWidth="1"/>
    <col min="2063" max="2063" width="0" hidden="1" customWidth="1"/>
    <col min="2064" max="2064" width="10.375" customWidth="1"/>
    <col min="2065" max="2065" width="16" customWidth="1"/>
    <col min="2066" max="2066" width="0" hidden="1" customWidth="1"/>
    <col min="2067" max="2067" width="9.25" customWidth="1"/>
    <col min="2068" max="2068" width="12.375" customWidth="1"/>
    <col min="2069" max="2069" width="7.125" customWidth="1"/>
    <col min="2070" max="2071" width="5.25" customWidth="1"/>
    <col min="2072" max="2072" width="6.375" customWidth="1"/>
    <col min="2073" max="2074" width="5.25" customWidth="1"/>
    <col min="2075" max="2075" width="6.75" customWidth="1"/>
    <col min="2076" max="2076" width="7.125" customWidth="1"/>
    <col min="2077" max="2077" width="11.25" customWidth="1"/>
    <col min="2078" max="2078" width="8.875" customWidth="1"/>
    <col min="2079" max="2079" width="9.875" customWidth="1"/>
    <col min="2080" max="2080" width="31.125" customWidth="1"/>
    <col min="2081" max="2081" width="13" customWidth="1"/>
    <col min="2082" max="2082" width="9.75" customWidth="1"/>
    <col min="2305" max="2305" width="7.75" customWidth="1"/>
    <col min="2306" max="2306" width="11.875" customWidth="1"/>
    <col min="2307" max="2307" width="9.25" customWidth="1"/>
    <col min="2308" max="2308" width="12" customWidth="1"/>
    <col min="2309" max="2309" width="12.875" customWidth="1"/>
    <col min="2310" max="2310" width="0" hidden="1" customWidth="1"/>
    <col min="2311" max="2311" width="10.625" customWidth="1"/>
    <col min="2312" max="2312" width="11" customWidth="1"/>
    <col min="2313" max="2313" width="9" customWidth="1"/>
    <col min="2314" max="2314" width="11.75" customWidth="1"/>
    <col min="2315" max="2315" width="0" hidden="1" customWidth="1"/>
    <col min="2316" max="2316" width="12" customWidth="1"/>
    <col min="2317" max="2317" width="0" hidden="1" customWidth="1"/>
    <col min="2318" max="2318" width="13.375" customWidth="1"/>
    <col min="2319" max="2319" width="0" hidden="1" customWidth="1"/>
    <col min="2320" max="2320" width="10.375" customWidth="1"/>
    <col min="2321" max="2321" width="16" customWidth="1"/>
    <col min="2322" max="2322" width="0" hidden="1" customWidth="1"/>
    <col min="2323" max="2323" width="9.25" customWidth="1"/>
    <col min="2324" max="2324" width="12.375" customWidth="1"/>
    <col min="2325" max="2325" width="7.125" customWidth="1"/>
    <col min="2326" max="2327" width="5.25" customWidth="1"/>
    <col min="2328" max="2328" width="6.375" customWidth="1"/>
    <col min="2329" max="2330" width="5.25" customWidth="1"/>
    <col min="2331" max="2331" width="6.75" customWidth="1"/>
    <col min="2332" max="2332" width="7.125" customWidth="1"/>
    <col min="2333" max="2333" width="11.25" customWidth="1"/>
    <col min="2334" max="2334" width="8.875" customWidth="1"/>
    <col min="2335" max="2335" width="9.875" customWidth="1"/>
    <col min="2336" max="2336" width="31.125" customWidth="1"/>
    <col min="2337" max="2337" width="13" customWidth="1"/>
    <col min="2338" max="2338" width="9.75" customWidth="1"/>
    <col min="2561" max="2561" width="7.75" customWidth="1"/>
    <col min="2562" max="2562" width="11.875" customWidth="1"/>
    <col min="2563" max="2563" width="9.25" customWidth="1"/>
    <col min="2564" max="2564" width="12" customWidth="1"/>
    <col min="2565" max="2565" width="12.875" customWidth="1"/>
    <col min="2566" max="2566" width="0" hidden="1" customWidth="1"/>
    <col min="2567" max="2567" width="10.625" customWidth="1"/>
    <col min="2568" max="2568" width="11" customWidth="1"/>
    <col min="2569" max="2569" width="9" customWidth="1"/>
    <col min="2570" max="2570" width="11.75" customWidth="1"/>
    <col min="2571" max="2571" width="0" hidden="1" customWidth="1"/>
    <col min="2572" max="2572" width="12" customWidth="1"/>
    <col min="2573" max="2573" width="0" hidden="1" customWidth="1"/>
    <col min="2574" max="2574" width="13.375" customWidth="1"/>
    <col min="2575" max="2575" width="0" hidden="1" customWidth="1"/>
    <col min="2576" max="2576" width="10.375" customWidth="1"/>
    <col min="2577" max="2577" width="16" customWidth="1"/>
    <col min="2578" max="2578" width="0" hidden="1" customWidth="1"/>
    <col min="2579" max="2579" width="9.25" customWidth="1"/>
    <col min="2580" max="2580" width="12.375" customWidth="1"/>
    <col min="2581" max="2581" width="7.125" customWidth="1"/>
    <col min="2582" max="2583" width="5.25" customWidth="1"/>
    <col min="2584" max="2584" width="6.375" customWidth="1"/>
    <col min="2585" max="2586" width="5.25" customWidth="1"/>
    <col min="2587" max="2587" width="6.75" customWidth="1"/>
    <col min="2588" max="2588" width="7.125" customWidth="1"/>
    <col min="2589" max="2589" width="11.25" customWidth="1"/>
    <col min="2590" max="2590" width="8.875" customWidth="1"/>
    <col min="2591" max="2591" width="9.875" customWidth="1"/>
    <col min="2592" max="2592" width="31.125" customWidth="1"/>
    <col min="2593" max="2593" width="13" customWidth="1"/>
    <col min="2594" max="2594" width="9.75" customWidth="1"/>
    <col min="2817" max="2817" width="7.75" customWidth="1"/>
    <col min="2818" max="2818" width="11.875" customWidth="1"/>
    <col min="2819" max="2819" width="9.25" customWidth="1"/>
    <col min="2820" max="2820" width="12" customWidth="1"/>
    <col min="2821" max="2821" width="12.875" customWidth="1"/>
    <col min="2822" max="2822" width="0" hidden="1" customWidth="1"/>
    <col min="2823" max="2823" width="10.625" customWidth="1"/>
    <col min="2824" max="2824" width="11" customWidth="1"/>
    <col min="2825" max="2825" width="9" customWidth="1"/>
    <col min="2826" max="2826" width="11.75" customWidth="1"/>
    <col min="2827" max="2827" width="0" hidden="1" customWidth="1"/>
    <col min="2828" max="2828" width="12" customWidth="1"/>
    <col min="2829" max="2829" width="0" hidden="1" customWidth="1"/>
    <col min="2830" max="2830" width="13.375" customWidth="1"/>
    <col min="2831" max="2831" width="0" hidden="1" customWidth="1"/>
    <col min="2832" max="2832" width="10.375" customWidth="1"/>
    <col min="2833" max="2833" width="16" customWidth="1"/>
    <col min="2834" max="2834" width="0" hidden="1" customWidth="1"/>
    <col min="2835" max="2835" width="9.25" customWidth="1"/>
    <col min="2836" max="2836" width="12.375" customWidth="1"/>
    <col min="2837" max="2837" width="7.125" customWidth="1"/>
    <col min="2838" max="2839" width="5.25" customWidth="1"/>
    <col min="2840" max="2840" width="6.375" customWidth="1"/>
    <col min="2841" max="2842" width="5.25" customWidth="1"/>
    <col min="2843" max="2843" width="6.75" customWidth="1"/>
    <col min="2844" max="2844" width="7.125" customWidth="1"/>
    <col min="2845" max="2845" width="11.25" customWidth="1"/>
    <col min="2846" max="2846" width="8.875" customWidth="1"/>
    <col min="2847" max="2847" width="9.875" customWidth="1"/>
    <col min="2848" max="2848" width="31.125" customWidth="1"/>
    <col min="2849" max="2849" width="13" customWidth="1"/>
    <col min="2850" max="2850" width="9.75" customWidth="1"/>
    <col min="3073" max="3073" width="7.75" customWidth="1"/>
    <col min="3074" max="3074" width="11.875" customWidth="1"/>
    <col min="3075" max="3075" width="9.25" customWidth="1"/>
    <col min="3076" max="3076" width="12" customWidth="1"/>
    <col min="3077" max="3077" width="12.875" customWidth="1"/>
    <col min="3078" max="3078" width="0" hidden="1" customWidth="1"/>
    <col min="3079" max="3079" width="10.625" customWidth="1"/>
    <col min="3080" max="3080" width="11" customWidth="1"/>
    <col min="3081" max="3081" width="9" customWidth="1"/>
    <col min="3082" max="3082" width="11.75" customWidth="1"/>
    <col min="3083" max="3083" width="0" hidden="1" customWidth="1"/>
    <col min="3084" max="3084" width="12" customWidth="1"/>
    <col min="3085" max="3085" width="0" hidden="1" customWidth="1"/>
    <col min="3086" max="3086" width="13.375" customWidth="1"/>
    <col min="3087" max="3087" width="0" hidden="1" customWidth="1"/>
    <col min="3088" max="3088" width="10.375" customWidth="1"/>
    <col min="3089" max="3089" width="16" customWidth="1"/>
    <col min="3090" max="3090" width="0" hidden="1" customWidth="1"/>
    <col min="3091" max="3091" width="9.25" customWidth="1"/>
    <col min="3092" max="3092" width="12.375" customWidth="1"/>
    <col min="3093" max="3093" width="7.125" customWidth="1"/>
    <col min="3094" max="3095" width="5.25" customWidth="1"/>
    <col min="3096" max="3096" width="6.375" customWidth="1"/>
    <col min="3097" max="3098" width="5.25" customWidth="1"/>
    <col min="3099" max="3099" width="6.75" customWidth="1"/>
    <col min="3100" max="3100" width="7.125" customWidth="1"/>
    <col min="3101" max="3101" width="11.25" customWidth="1"/>
    <col min="3102" max="3102" width="8.875" customWidth="1"/>
    <col min="3103" max="3103" width="9.875" customWidth="1"/>
    <col min="3104" max="3104" width="31.125" customWidth="1"/>
    <col min="3105" max="3105" width="13" customWidth="1"/>
    <col min="3106" max="3106" width="9.75" customWidth="1"/>
    <col min="3329" max="3329" width="7.75" customWidth="1"/>
    <col min="3330" max="3330" width="11.875" customWidth="1"/>
    <col min="3331" max="3331" width="9.25" customWidth="1"/>
    <col min="3332" max="3332" width="12" customWidth="1"/>
    <col min="3333" max="3333" width="12.875" customWidth="1"/>
    <col min="3334" max="3334" width="0" hidden="1" customWidth="1"/>
    <col min="3335" max="3335" width="10.625" customWidth="1"/>
    <col min="3336" max="3336" width="11" customWidth="1"/>
    <col min="3337" max="3337" width="9" customWidth="1"/>
    <col min="3338" max="3338" width="11.75" customWidth="1"/>
    <col min="3339" max="3339" width="0" hidden="1" customWidth="1"/>
    <col min="3340" max="3340" width="12" customWidth="1"/>
    <col min="3341" max="3341" width="0" hidden="1" customWidth="1"/>
    <col min="3342" max="3342" width="13.375" customWidth="1"/>
    <col min="3343" max="3343" width="0" hidden="1" customWidth="1"/>
    <col min="3344" max="3344" width="10.375" customWidth="1"/>
    <col min="3345" max="3345" width="16" customWidth="1"/>
    <col min="3346" max="3346" width="0" hidden="1" customWidth="1"/>
    <col min="3347" max="3347" width="9.25" customWidth="1"/>
    <col min="3348" max="3348" width="12.375" customWidth="1"/>
    <col min="3349" max="3349" width="7.125" customWidth="1"/>
    <col min="3350" max="3351" width="5.25" customWidth="1"/>
    <col min="3352" max="3352" width="6.375" customWidth="1"/>
    <col min="3353" max="3354" width="5.25" customWidth="1"/>
    <col min="3355" max="3355" width="6.75" customWidth="1"/>
    <col min="3356" max="3356" width="7.125" customWidth="1"/>
    <col min="3357" max="3357" width="11.25" customWidth="1"/>
    <col min="3358" max="3358" width="8.875" customWidth="1"/>
    <col min="3359" max="3359" width="9.875" customWidth="1"/>
    <col min="3360" max="3360" width="31.125" customWidth="1"/>
    <col min="3361" max="3361" width="13" customWidth="1"/>
    <col min="3362" max="3362" width="9.75" customWidth="1"/>
    <col min="3585" max="3585" width="7.75" customWidth="1"/>
    <col min="3586" max="3586" width="11.875" customWidth="1"/>
    <col min="3587" max="3587" width="9.25" customWidth="1"/>
    <col min="3588" max="3588" width="12" customWidth="1"/>
    <col min="3589" max="3589" width="12.875" customWidth="1"/>
    <col min="3590" max="3590" width="0" hidden="1" customWidth="1"/>
    <col min="3591" max="3591" width="10.625" customWidth="1"/>
    <col min="3592" max="3592" width="11" customWidth="1"/>
    <col min="3593" max="3593" width="9" customWidth="1"/>
    <col min="3594" max="3594" width="11.75" customWidth="1"/>
    <col min="3595" max="3595" width="0" hidden="1" customWidth="1"/>
    <col min="3596" max="3596" width="12" customWidth="1"/>
    <col min="3597" max="3597" width="0" hidden="1" customWidth="1"/>
    <col min="3598" max="3598" width="13.375" customWidth="1"/>
    <col min="3599" max="3599" width="0" hidden="1" customWidth="1"/>
    <col min="3600" max="3600" width="10.375" customWidth="1"/>
    <col min="3601" max="3601" width="16" customWidth="1"/>
    <col min="3602" max="3602" width="0" hidden="1" customWidth="1"/>
    <col min="3603" max="3603" width="9.25" customWidth="1"/>
    <col min="3604" max="3604" width="12.375" customWidth="1"/>
    <col min="3605" max="3605" width="7.125" customWidth="1"/>
    <col min="3606" max="3607" width="5.25" customWidth="1"/>
    <col min="3608" max="3608" width="6.375" customWidth="1"/>
    <col min="3609" max="3610" width="5.25" customWidth="1"/>
    <col min="3611" max="3611" width="6.75" customWidth="1"/>
    <col min="3612" max="3612" width="7.125" customWidth="1"/>
    <col min="3613" max="3613" width="11.25" customWidth="1"/>
    <col min="3614" max="3614" width="8.875" customWidth="1"/>
    <col min="3615" max="3615" width="9.875" customWidth="1"/>
    <col min="3616" max="3616" width="31.125" customWidth="1"/>
    <col min="3617" max="3617" width="13" customWidth="1"/>
    <col min="3618" max="3618" width="9.75" customWidth="1"/>
    <col min="3841" max="3841" width="7.75" customWidth="1"/>
    <col min="3842" max="3842" width="11.875" customWidth="1"/>
    <col min="3843" max="3843" width="9.25" customWidth="1"/>
    <col min="3844" max="3844" width="12" customWidth="1"/>
    <col min="3845" max="3845" width="12.875" customWidth="1"/>
    <col min="3846" max="3846" width="0" hidden="1" customWidth="1"/>
    <col min="3847" max="3847" width="10.625" customWidth="1"/>
    <col min="3848" max="3848" width="11" customWidth="1"/>
    <col min="3849" max="3849" width="9" customWidth="1"/>
    <col min="3850" max="3850" width="11.75" customWidth="1"/>
    <col min="3851" max="3851" width="0" hidden="1" customWidth="1"/>
    <col min="3852" max="3852" width="12" customWidth="1"/>
    <col min="3853" max="3853" width="0" hidden="1" customWidth="1"/>
    <col min="3854" max="3854" width="13.375" customWidth="1"/>
    <col min="3855" max="3855" width="0" hidden="1" customWidth="1"/>
    <col min="3856" max="3856" width="10.375" customWidth="1"/>
    <col min="3857" max="3857" width="16" customWidth="1"/>
    <col min="3858" max="3858" width="0" hidden="1" customWidth="1"/>
    <col min="3859" max="3859" width="9.25" customWidth="1"/>
    <col min="3860" max="3860" width="12.375" customWidth="1"/>
    <col min="3861" max="3861" width="7.125" customWidth="1"/>
    <col min="3862" max="3863" width="5.25" customWidth="1"/>
    <col min="3864" max="3864" width="6.375" customWidth="1"/>
    <col min="3865" max="3866" width="5.25" customWidth="1"/>
    <col min="3867" max="3867" width="6.75" customWidth="1"/>
    <col min="3868" max="3868" width="7.125" customWidth="1"/>
    <col min="3869" max="3869" width="11.25" customWidth="1"/>
    <col min="3870" max="3870" width="8.875" customWidth="1"/>
    <col min="3871" max="3871" width="9.875" customWidth="1"/>
    <col min="3872" max="3872" width="31.125" customWidth="1"/>
    <col min="3873" max="3873" width="13" customWidth="1"/>
    <col min="3874" max="3874" width="9.75" customWidth="1"/>
    <col min="4097" max="4097" width="7.75" customWidth="1"/>
    <col min="4098" max="4098" width="11.875" customWidth="1"/>
    <col min="4099" max="4099" width="9.25" customWidth="1"/>
    <col min="4100" max="4100" width="12" customWidth="1"/>
    <col min="4101" max="4101" width="12.875" customWidth="1"/>
    <col min="4102" max="4102" width="0" hidden="1" customWidth="1"/>
    <col min="4103" max="4103" width="10.625" customWidth="1"/>
    <col min="4104" max="4104" width="11" customWidth="1"/>
    <col min="4105" max="4105" width="9" customWidth="1"/>
    <col min="4106" max="4106" width="11.75" customWidth="1"/>
    <col min="4107" max="4107" width="0" hidden="1" customWidth="1"/>
    <col min="4108" max="4108" width="12" customWidth="1"/>
    <col min="4109" max="4109" width="0" hidden="1" customWidth="1"/>
    <col min="4110" max="4110" width="13.375" customWidth="1"/>
    <col min="4111" max="4111" width="0" hidden="1" customWidth="1"/>
    <col min="4112" max="4112" width="10.375" customWidth="1"/>
    <col min="4113" max="4113" width="16" customWidth="1"/>
    <col min="4114" max="4114" width="0" hidden="1" customWidth="1"/>
    <col min="4115" max="4115" width="9.25" customWidth="1"/>
    <col min="4116" max="4116" width="12.375" customWidth="1"/>
    <col min="4117" max="4117" width="7.125" customWidth="1"/>
    <col min="4118" max="4119" width="5.25" customWidth="1"/>
    <col min="4120" max="4120" width="6.375" customWidth="1"/>
    <col min="4121" max="4122" width="5.25" customWidth="1"/>
    <col min="4123" max="4123" width="6.75" customWidth="1"/>
    <col min="4124" max="4124" width="7.125" customWidth="1"/>
    <col min="4125" max="4125" width="11.25" customWidth="1"/>
    <col min="4126" max="4126" width="8.875" customWidth="1"/>
    <col min="4127" max="4127" width="9.875" customWidth="1"/>
    <col min="4128" max="4128" width="31.125" customWidth="1"/>
    <col min="4129" max="4129" width="13" customWidth="1"/>
    <col min="4130" max="4130" width="9.75" customWidth="1"/>
    <col min="4353" max="4353" width="7.75" customWidth="1"/>
    <col min="4354" max="4354" width="11.875" customWidth="1"/>
    <col min="4355" max="4355" width="9.25" customWidth="1"/>
    <col min="4356" max="4356" width="12" customWidth="1"/>
    <col min="4357" max="4357" width="12.875" customWidth="1"/>
    <col min="4358" max="4358" width="0" hidden="1" customWidth="1"/>
    <col min="4359" max="4359" width="10.625" customWidth="1"/>
    <col min="4360" max="4360" width="11" customWidth="1"/>
    <col min="4361" max="4361" width="9" customWidth="1"/>
    <col min="4362" max="4362" width="11.75" customWidth="1"/>
    <col min="4363" max="4363" width="0" hidden="1" customWidth="1"/>
    <col min="4364" max="4364" width="12" customWidth="1"/>
    <col min="4365" max="4365" width="0" hidden="1" customWidth="1"/>
    <col min="4366" max="4366" width="13.375" customWidth="1"/>
    <col min="4367" max="4367" width="0" hidden="1" customWidth="1"/>
    <col min="4368" max="4368" width="10.375" customWidth="1"/>
    <col min="4369" max="4369" width="16" customWidth="1"/>
    <col min="4370" max="4370" width="0" hidden="1" customWidth="1"/>
    <col min="4371" max="4371" width="9.25" customWidth="1"/>
    <col min="4372" max="4372" width="12.375" customWidth="1"/>
    <col min="4373" max="4373" width="7.125" customWidth="1"/>
    <col min="4374" max="4375" width="5.25" customWidth="1"/>
    <col min="4376" max="4376" width="6.375" customWidth="1"/>
    <col min="4377" max="4378" width="5.25" customWidth="1"/>
    <col min="4379" max="4379" width="6.75" customWidth="1"/>
    <col min="4380" max="4380" width="7.125" customWidth="1"/>
    <col min="4381" max="4381" width="11.25" customWidth="1"/>
    <col min="4382" max="4382" width="8.875" customWidth="1"/>
    <col min="4383" max="4383" width="9.875" customWidth="1"/>
    <col min="4384" max="4384" width="31.125" customWidth="1"/>
    <col min="4385" max="4385" width="13" customWidth="1"/>
    <col min="4386" max="4386" width="9.75" customWidth="1"/>
    <col min="4609" max="4609" width="7.75" customWidth="1"/>
    <col min="4610" max="4610" width="11.875" customWidth="1"/>
    <col min="4611" max="4611" width="9.25" customWidth="1"/>
    <col min="4612" max="4612" width="12" customWidth="1"/>
    <col min="4613" max="4613" width="12.875" customWidth="1"/>
    <col min="4614" max="4614" width="0" hidden="1" customWidth="1"/>
    <col min="4615" max="4615" width="10.625" customWidth="1"/>
    <col min="4616" max="4616" width="11" customWidth="1"/>
    <col min="4617" max="4617" width="9" customWidth="1"/>
    <col min="4618" max="4618" width="11.75" customWidth="1"/>
    <col min="4619" max="4619" width="0" hidden="1" customWidth="1"/>
    <col min="4620" max="4620" width="12" customWidth="1"/>
    <col min="4621" max="4621" width="0" hidden="1" customWidth="1"/>
    <col min="4622" max="4622" width="13.375" customWidth="1"/>
    <col min="4623" max="4623" width="0" hidden="1" customWidth="1"/>
    <col min="4624" max="4624" width="10.375" customWidth="1"/>
    <col min="4625" max="4625" width="16" customWidth="1"/>
    <col min="4626" max="4626" width="0" hidden="1" customWidth="1"/>
    <col min="4627" max="4627" width="9.25" customWidth="1"/>
    <col min="4628" max="4628" width="12.375" customWidth="1"/>
    <col min="4629" max="4629" width="7.125" customWidth="1"/>
    <col min="4630" max="4631" width="5.25" customWidth="1"/>
    <col min="4632" max="4632" width="6.375" customWidth="1"/>
    <col min="4633" max="4634" width="5.25" customWidth="1"/>
    <col min="4635" max="4635" width="6.75" customWidth="1"/>
    <col min="4636" max="4636" width="7.125" customWidth="1"/>
    <col min="4637" max="4637" width="11.25" customWidth="1"/>
    <col min="4638" max="4638" width="8.875" customWidth="1"/>
    <col min="4639" max="4639" width="9.875" customWidth="1"/>
    <col min="4640" max="4640" width="31.125" customWidth="1"/>
    <col min="4641" max="4641" width="13" customWidth="1"/>
    <col min="4642" max="4642" width="9.75" customWidth="1"/>
    <col min="4865" max="4865" width="7.75" customWidth="1"/>
    <col min="4866" max="4866" width="11.875" customWidth="1"/>
    <col min="4867" max="4867" width="9.25" customWidth="1"/>
    <col min="4868" max="4868" width="12" customWidth="1"/>
    <col min="4869" max="4869" width="12.875" customWidth="1"/>
    <col min="4870" max="4870" width="0" hidden="1" customWidth="1"/>
    <col min="4871" max="4871" width="10.625" customWidth="1"/>
    <col min="4872" max="4872" width="11" customWidth="1"/>
    <col min="4873" max="4873" width="9" customWidth="1"/>
    <col min="4874" max="4874" width="11.75" customWidth="1"/>
    <col min="4875" max="4875" width="0" hidden="1" customWidth="1"/>
    <col min="4876" max="4876" width="12" customWidth="1"/>
    <col min="4877" max="4877" width="0" hidden="1" customWidth="1"/>
    <col min="4878" max="4878" width="13.375" customWidth="1"/>
    <col min="4879" max="4879" width="0" hidden="1" customWidth="1"/>
    <col min="4880" max="4880" width="10.375" customWidth="1"/>
    <col min="4881" max="4881" width="16" customWidth="1"/>
    <col min="4882" max="4882" width="0" hidden="1" customWidth="1"/>
    <col min="4883" max="4883" width="9.25" customWidth="1"/>
    <col min="4884" max="4884" width="12.375" customWidth="1"/>
    <col min="4885" max="4885" width="7.125" customWidth="1"/>
    <col min="4886" max="4887" width="5.25" customWidth="1"/>
    <col min="4888" max="4888" width="6.375" customWidth="1"/>
    <col min="4889" max="4890" width="5.25" customWidth="1"/>
    <col min="4891" max="4891" width="6.75" customWidth="1"/>
    <col min="4892" max="4892" width="7.125" customWidth="1"/>
    <col min="4893" max="4893" width="11.25" customWidth="1"/>
    <col min="4894" max="4894" width="8.875" customWidth="1"/>
    <col min="4895" max="4895" width="9.875" customWidth="1"/>
    <col min="4896" max="4896" width="31.125" customWidth="1"/>
    <col min="4897" max="4897" width="13" customWidth="1"/>
    <col min="4898" max="4898" width="9.75" customWidth="1"/>
    <col min="5121" max="5121" width="7.75" customWidth="1"/>
    <col min="5122" max="5122" width="11.875" customWidth="1"/>
    <col min="5123" max="5123" width="9.25" customWidth="1"/>
    <col min="5124" max="5124" width="12" customWidth="1"/>
    <col min="5125" max="5125" width="12.875" customWidth="1"/>
    <col min="5126" max="5126" width="0" hidden="1" customWidth="1"/>
    <col min="5127" max="5127" width="10.625" customWidth="1"/>
    <col min="5128" max="5128" width="11" customWidth="1"/>
    <col min="5129" max="5129" width="9" customWidth="1"/>
    <col min="5130" max="5130" width="11.75" customWidth="1"/>
    <col min="5131" max="5131" width="0" hidden="1" customWidth="1"/>
    <col min="5132" max="5132" width="12" customWidth="1"/>
    <col min="5133" max="5133" width="0" hidden="1" customWidth="1"/>
    <col min="5134" max="5134" width="13.375" customWidth="1"/>
    <col min="5135" max="5135" width="0" hidden="1" customWidth="1"/>
    <col min="5136" max="5136" width="10.375" customWidth="1"/>
    <col min="5137" max="5137" width="16" customWidth="1"/>
    <col min="5138" max="5138" width="0" hidden="1" customWidth="1"/>
    <col min="5139" max="5139" width="9.25" customWidth="1"/>
    <col min="5140" max="5140" width="12.375" customWidth="1"/>
    <col min="5141" max="5141" width="7.125" customWidth="1"/>
    <col min="5142" max="5143" width="5.25" customWidth="1"/>
    <col min="5144" max="5144" width="6.375" customWidth="1"/>
    <col min="5145" max="5146" width="5.25" customWidth="1"/>
    <col min="5147" max="5147" width="6.75" customWidth="1"/>
    <col min="5148" max="5148" width="7.125" customWidth="1"/>
    <col min="5149" max="5149" width="11.25" customWidth="1"/>
    <col min="5150" max="5150" width="8.875" customWidth="1"/>
    <col min="5151" max="5151" width="9.875" customWidth="1"/>
    <col min="5152" max="5152" width="31.125" customWidth="1"/>
    <col min="5153" max="5153" width="13" customWidth="1"/>
    <col min="5154" max="5154" width="9.75" customWidth="1"/>
    <col min="5377" max="5377" width="7.75" customWidth="1"/>
    <col min="5378" max="5378" width="11.875" customWidth="1"/>
    <col min="5379" max="5379" width="9.25" customWidth="1"/>
    <col min="5380" max="5380" width="12" customWidth="1"/>
    <col min="5381" max="5381" width="12.875" customWidth="1"/>
    <col min="5382" max="5382" width="0" hidden="1" customWidth="1"/>
    <col min="5383" max="5383" width="10.625" customWidth="1"/>
    <col min="5384" max="5384" width="11" customWidth="1"/>
    <col min="5385" max="5385" width="9" customWidth="1"/>
    <col min="5386" max="5386" width="11.75" customWidth="1"/>
    <col min="5387" max="5387" width="0" hidden="1" customWidth="1"/>
    <col min="5388" max="5388" width="12" customWidth="1"/>
    <col min="5389" max="5389" width="0" hidden="1" customWidth="1"/>
    <col min="5390" max="5390" width="13.375" customWidth="1"/>
    <col min="5391" max="5391" width="0" hidden="1" customWidth="1"/>
    <col min="5392" max="5392" width="10.375" customWidth="1"/>
    <col min="5393" max="5393" width="16" customWidth="1"/>
    <col min="5394" max="5394" width="0" hidden="1" customWidth="1"/>
    <col min="5395" max="5395" width="9.25" customWidth="1"/>
    <col min="5396" max="5396" width="12.375" customWidth="1"/>
    <col min="5397" max="5397" width="7.125" customWidth="1"/>
    <col min="5398" max="5399" width="5.25" customWidth="1"/>
    <col min="5400" max="5400" width="6.375" customWidth="1"/>
    <col min="5401" max="5402" width="5.25" customWidth="1"/>
    <col min="5403" max="5403" width="6.75" customWidth="1"/>
    <col min="5404" max="5404" width="7.125" customWidth="1"/>
    <col min="5405" max="5405" width="11.25" customWidth="1"/>
    <col min="5406" max="5406" width="8.875" customWidth="1"/>
    <col min="5407" max="5407" width="9.875" customWidth="1"/>
    <col min="5408" max="5408" width="31.125" customWidth="1"/>
    <col min="5409" max="5409" width="13" customWidth="1"/>
    <col min="5410" max="5410" width="9.75" customWidth="1"/>
    <col min="5633" max="5633" width="7.75" customWidth="1"/>
    <col min="5634" max="5634" width="11.875" customWidth="1"/>
    <col min="5635" max="5635" width="9.25" customWidth="1"/>
    <col min="5636" max="5636" width="12" customWidth="1"/>
    <col min="5637" max="5637" width="12.875" customWidth="1"/>
    <col min="5638" max="5638" width="0" hidden="1" customWidth="1"/>
    <col min="5639" max="5639" width="10.625" customWidth="1"/>
    <col min="5640" max="5640" width="11" customWidth="1"/>
    <col min="5641" max="5641" width="9" customWidth="1"/>
    <col min="5642" max="5642" width="11.75" customWidth="1"/>
    <col min="5643" max="5643" width="0" hidden="1" customWidth="1"/>
    <col min="5644" max="5644" width="12" customWidth="1"/>
    <col min="5645" max="5645" width="0" hidden="1" customWidth="1"/>
    <col min="5646" max="5646" width="13.375" customWidth="1"/>
    <col min="5647" max="5647" width="0" hidden="1" customWidth="1"/>
    <col min="5648" max="5648" width="10.375" customWidth="1"/>
    <col min="5649" max="5649" width="16" customWidth="1"/>
    <col min="5650" max="5650" width="0" hidden="1" customWidth="1"/>
    <col min="5651" max="5651" width="9.25" customWidth="1"/>
    <col min="5652" max="5652" width="12.375" customWidth="1"/>
    <col min="5653" max="5653" width="7.125" customWidth="1"/>
    <col min="5654" max="5655" width="5.25" customWidth="1"/>
    <col min="5656" max="5656" width="6.375" customWidth="1"/>
    <col min="5657" max="5658" width="5.25" customWidth="1"/>
    <col min="5659" max="5659" width="6.75" customWidth="1"/>
    <col min="5660" max="5660" width="7.125" customWidth="1"/>
    <col min="5661" max="5661" width="11.25" customWidth="1"/>
    <col min="5662" max="5662" width="8.875" customWidth="1"/>
    <col min="5663" max="5663" width="9.875" customWidth="1"/>
    <col min="5664" max="5664" width="31.125" customWidth="1"/>
    <col min="5665" max="5665" width="13" customWidth="1"/>
    <col min="5666" max="5666" width="9.75" customWidth="1"/>
    <col min="5889" max="5889" width="7.75" customWidth="1"/>
    <col min="5890" max="5890" width="11.875" customWidth="1"/>
    <col min="5891" max="5891" width="9.25" customWidth="1"/>
    <col min="5892" max="5892" width="12" customWidth="1"/>
    <col min="5893" max="5893" width="12.875" customWidth="1"/>
    <col min="5894" max="5894" width="0" hidden="1" customWidth="1"/>
    <col min="5895" max="5895" width="10.625" customWidth="1"/>
    <col min="5896" max="5896" width="11" customWidth="1"/>
    <col min="5897" max="5897" width="9" customWidth="1"/>
    <col min="5898" max="5898" width="11.75" customWidth="1"/>
    <col min="5899" max="5899" width="0" hidden="1" customWidth="1"/>
    <col min="5900" max="5900" width="12" customWidth="1"/>
    <col min="5901" max="5901" width="0" hidden="1" customWidth="1"/>
    <col min="5902" max="5902" width="13.375" customWidth="1"/>
    <col min="5903" max="5903" width="0" hidden="1" customWidth="1"/>
    <col min="5904" max="5904" width="10.375" customWidth="1"/>
    <col min="5905" max="5905" width="16" customWidth="1"/>
    <col min="5906" max="5906" width="0" hidden="1" customWidth="1"/>
    <col min="5907" max="5907" width="9.25" customWidth="1"/>
    <col min="5908" max="5908" width="12.375" customWidth="1"/>
    <col min="5909" max="5909" width="7.125" customWidth="1"/>
    <col min="5910" max="5911" width="5.25" customWidth="1"/>
    <col min="5912" max="5912" width="6.375" customWidth="1"/>
    <col min="5913" max="5914" width="5.25" customWidth="1"/>
    <col min="5915" max="5915" width="6.75" customWidth="1"/>
    <col min="5916" max="5916" width="7.125" customWidth="1"/>
    <col min="5917" max="5917" width="11.25" customWidth="1"/>
    <col min="5918" max="5918" width="8.875" customWidth="1"/>
    <col min="5919" max="5919" width="9.875" customWidth="1"/>
    <col min="5920" max="5920" width="31.125" customWidth="1"/>
    <col min="5921" max="5921" width="13" customWidth="1"/>
    <col min="5922" max="5922" width="9.75" customWidth="1"/>
    <col min="6145" max="6145" width="7.75" customWidth="1"/>
    <col min="6146" max="6146" width="11.875" customWidth="1"/>
    <col min="6147" max="6147" width="9.25" customWidth="1"/>
    <col min="6148" max="6148" width="12" customWidth="1"/>
    <col min="6149" max="6149" width="12.875" customWidth="1"/>
    <col min="6150" max="6150" width="0" hidden="1" customWidth="1"/>
    <col min="6151" max="6151" width="10.625" customWidth="1"/>
    <col min="6152" max="6152" width="11" customWidth="1"/>
    <col min="6153" max="6153" width="9" customWidth="1"/>
    <col min="6154" max="6154" width="11.75" customWidth="1"/>
    <col min="6155" max="6155" width="0" hidden="1" customWidth="1"/>
    <col min="6156" max="6156" width="12" customWidth="1"/>
    <col min="6157" max="6157" width="0" hidden="1" customWidth="1"/>
    <col min="6158" max="6158" width="13.375" customWidth="1"/>
    <col min="6159" max="6159" width="0" hidden="1" customWidth="1"/>
    <col min="6160" max="6160" width="10.375" customWidth="1"/>
    <col min="6161" max="6161" width="16" customWidth="1"/>
    <col min="6162" max="6162" width="0" hidden="1" customWidth="1"/>
    <col min="6163" max="6163" width="9.25" customWidth="1"/>
    <col min="6164" max="6164" width="12.375" customWidth="1"/>
    <col min="6165" max="6165" width="7.125" customWidth="1"/>
    <col min="6166" max="6167" width="5.25" customWidth="1"/>
    <col min="6168" max="6168" width="6.375" customWidth="1"/>
    <col min="6169" max="6170" width="5.25" customWidth="1"/>
    <col min="6171" max="6171" width="6.75" customWidth="1"/>
    <col min="6172" max="6172" width="7.125" customWidth="1"/>
    <col min="6173" max="6173" width="11.25" customWidth="1"/>
    <col min="6174" max="6174" width="8.875" customWidth="1"/>
    <col min="6175" max="6175" width="9.875" customWidth="1"/>
    <col min="6176" max="6176" width="31.125" customWidth="1"/>
    <col min="6177" max="6177" width="13" customWidth="1"/>
    <col min="6178" max="6178" width="9.75" customWidth="1"/>
    <col min="6401" max="6401" width="7.75" customWidth="1"/>
    <col min="6402" max="6402" width="11.875" customWidth="1"/>
    <col min="6403" max="6403" width="9.25" customWidth="1"/>
    <col min="6404" max="6404" width="12" customWidth="1"/>
    <col min="6405" max="6405" width="12.875" customWidth="1"/>
    <col min="6406" max="6406" width="0" hidden="1" customWidth="1"/>
    <col min="6407" max="6407" width="10.625" customWidth="1"/>
    <col min="6408" max="6408" width="11" customWidth="1"/>
    <col min="6409" max="6409" width="9" customWidth="1"/>
    <col min="6410" max="6410" width="11.75" customWidth="1"/>
    <col min="6411" max="6411" width="0" hidden="1" customWidth="1"/>
    <col min="6412" max="6412" width="12" customWidth="1"/>
    <col min="6413" max="6413" width="0" hidden="1" customWidth="1"/>
    <col min="6414" max="6414" width="13.375" customWidth="1"/>
    <col min="6415" max="6415" width="0" hidden="1" customWidth="1"/>
    <col min="6416" max="6416" width="10.375" customWidth="1"/>
    <col min="6417" max="6417" width="16" customWidth="1"/>
    <col min="6418" max="6418" width="0" hidden="1" customWidth="1"/>
    <col min="6419" max="6419" width="9.25" customWidth="1"/>
    <col min="6420" max="6420" width="12.375" customWidth="1"/>
    <col min="6421" max="6421" width="7.125" customWidth="1"/>
    <col min="6422" max="6423" width="5.25" customWidth="1"/>
    <col min="6424" max="6424" width="6.375" customWidth="1"/>
    <col min="6425" max="6426" width="5.25" customWidth="1"/>
    <col min="6427" max="6427" width="6.75" customWidth="1"/>
    <col min="6428" max="6428" width="7.125" customWidth="1"/>
    <col min="6429" max="6429" width="11.25" customWidth="1"/>
    <col min="6430" max="6430" width="8.875" customWidth="1"/>
    <col min="6431" max="6431" width="9.875" customWidth="1"/>
    <col min="6432" max="6432" width="31.125" customWidth="1"/>
    <col min="6433" max="6433" width="13" customWidth="1"/>
    <col min="6434" max="6434" width="9.75" customWidth="1"/>
    <col min="6657" max="6657" width="7.75" customWidth="1"/>
    <col min="6658" max="6658" width="11.875" customWidth="1"/>
    <col min="6659" max="6659" width="9.25" customWidth="1"/>
    <col min="6660" max="6660" width="12" customWidth="1"/>
    <col min="6661" max="6661" width="12.875" customWidth="1"/>
    <col min="6662" max="6662" width="0" hidden="1" customWidth="1"/>
    <col min="6663" max="6663" width="10.625" customWidth="1"/>
    <col min="6664" max="6664" width="11" customWidth="1"/>
    <col min="6665" max="6665" width="9" customWidth="1"/>
    <col min="6666" max="6666" width="11.75" customWidth="1"/>
    <col min="6667" max="6667" width="0" hidden="1" customWidth="1"/>
    <col min="6668" max="6668" width="12" customWidth="1"/>
    <col min="6669" max="6669" width="0" hidden="1" customWidth="1"/>
    <col min="6670" max="6670" width="13.375" customWidth="1"/>
    <col min="6671" max="6671" width="0" hidden="1" customWidth="1"/>
    <col min="6672" max="6672" width="10.375" customWidth="1"/>
    <col min="6673" max="6673" width="16" customWidth="1"/>
    <col min="6674" max="6674" width="0" hidden="1" customWidth="1"/>
    <col min="6675" max="6675" width="9.25" customWidth="1"/>
    <col min="6676" max="6676" width="12.375" customWidth="1"/>
    <col min="6677" max="6677" width="7.125" customWidth="1"/>
    <col min="6678" max="6679" width="5.25" customWidth="1"/>
    <col min="6680" max="6680" width="6.375" customWidth="1"/>
    <col min="6681" max="6682" width="5.25" customWidth="1"/>
    <col min="6683" max="6683" width="6.75" customWidth="1"/>
    <col min="6684" max="6684" width="7.125" customWidth="1"/>
    <col min="6685" max="6685" width="11.25" customWidth="1"/>
    <col min="6686" max="6686" width="8.875" customWidth="1"/>
    <col min="6687" max="6687" width="9.875" customWidth="1"/>
    <col min="6688" max="6688" width="31.125" customWidth="1"/>
    <col min="6689" max="6689" width="13" customWidth="1"/>
    <col min="6690" max="6690" width="9.75" customWidth="1"/>
    <col min="6913" max="6913" width="7.75" customWidth="1"/>
    <col min="6914" max="6914" width="11.875" customWidth="1"/>
    <col min="6915" max="6915" width="9.25" customWidth="1"/>
    <col min="6916" max="6916" width="12" customWidth="1"/>
    <col min="6917" max="6917" width="12.875" customWidth="1"/>
    <col min="6918" max="6918" width="0" hidden="1" customWidth="1"/>
    <col min="6919" max="6919" width="10.625" customWidth="1"/>
    <col min="6920" max="6920" width="11" customWidth="1"/>
    <col min="6921" max="6921" width="9" customWidth="1"/>
    <col min="6922" max="6922" width="11.75" customWidth="1"/>
    <col min="6923" max="6923" width="0" hidden="1" customWidth="1"/>
    <col min="6924" max="6924" width="12" customWidth="1"/>
    <col min="6925" max="6925" width="0" hidden="1" customWidth="1"/>
    <col min="6926" max="6926" width="13.375" customWidth="1"/>
    <col min="6927" max="6927" width="0" hidden="1" customWidth="1"/>
    <col min="6928" max="6928" width="10.375" customWidth="1"/>
    <col min="6929" max="6929" width="16" customWidth="1"/>
    <col min="6930" max="6930" width="0" hidden="1" customWidth="1"/>
    <col min="6931" max="6931" width="9.25" customWidth="1"/>
    <col min="6932" max="6932" width="12.375" customWidth="1"/>
    <col min="6933" max="6933" width="7.125" customWidth="1"/>
    <col min="6934" max="6935" width="5.25" customWidth="1"/>
    <col min="6936" max="6936" width="6.375" customWidth="1"/>
    <col min="6937" max="6938" width="5.25" customWidth="1"/>
    <col min="6939" max="6939" width="6.75" customWidth="1"/>
    <col min="6940" max="6940" width="7.125" customWidth="1"/>
    <col min="6941" max="6941" width="11.25" customWidth="1"/>
    <col min="6942" max="6942" width="8.875" customWidth="1"/>
    <col min="6943" max="6943" width="9.875" customWidth="1"/>
    <col min="6944" max="6944" width="31.125" customWidth="1"/>
    <col min="6945" max="6945" width="13" customWidth="1"/>
    <col min="6946" max="6946" width="9.75" customWidth="1"/>
    <col min="7169" max="7169" width="7.75" customWidth="1"/>
    <col min="7170" max="7170" width="11.875" customWidth="1"/>
    <col min="7171" max="7171" width="9.25" customWidth="1"/>
    <col min="7172" max="7172" width="12" customWidth="1"/>
    <col min="7173" max="7173" width="12.875" customWidth="1"/>
    <col min="7174" max="7174" width="0" hidden="1" customWidth="1"/>
    <col min="7175" max="7175" width="10.625" customWidth="1"/>
    <col min="7176" max="7176" width="11" customWidth="1"/>
    <col min="7177" max="7177" width="9" customWidth="1"/>
    <col min="7178" max="7178" width="11.75" customWidth="1"/>
    <col min="7179" max="7179" width="0" hidden="1" customWidth="1"/>
    <col min="7180" max="7180" width="12" customWidth="1"/>
    <col min="7181" max="7181" width="0" hidden="1" customWidth="1"/>
    <col min="7182" max="7182" width="13.375" customWidth="1"/>
    <col min="7183" max="7183" width="0" hidden="1" customWidth="1"/>
    <col min="7184" max="7184" width="10.375" customWidth="1"/>
    <col min="7185" max="7185" width="16" customWidth="1"/>
    <col min="7186" max="7186" width="0" hidden="1" customWidth="1"/>
    <col min="7187" max="7187" width="9.25" customWidth="1"/>
    <col min="7188" max="7188" width="12.375" customWidth="1"/>
    <col min="7189" max="7189" width="7.125" customWidth="1"/>
    <col min="7190" max="7191" width="5.25" customWidth="1"/>
    <col min="7192" max="7192" width="6.375" customWidth="1"/>
    <col min="7193" max="7194" width="5.25" customWidth="1"/>
    <col min="7195" max="7195" width="6.75" customWidth="1"/>
    <col min="7196" max="7196" width="7.125" customWidth="1"/>
    <col min="7197" max="7197" width="11.25" customWidth="1"/>
    <col min="7198" max="7198" width="8.875" customWidth="1"/>
    <col min="7199" max="7199" width="9.875" customWidth="1"/>
    <col min="7200" max="7200" width="31.125" customWidth="1"/>
    <col min="7201" max="7201" width="13" customWidth="1"/>
    <col min="7202" max="7202" width="9.75" customWidth="1"/>
    <col min="7425" max="7425" width="7.75" customWidth="1"/>
    <col min="7426" max="7426" width="11.875" customWidth="1"/>
    <col min="7427" max="7427" width="9.25" customWidth="1"/>
    <col min="7428" max="7428" width="12" customWidth="1"/>
    <col min="7429" max="7429" width="12.875" customWidth="1"/>
    <col min="7430" max="7430" width="0" hidden="1" customWidth="1"/>
    <col min="7431" max="7431" width="10.625" customWidth="1"/>
    <col min="7432" max="7432" width="11" customWidth="1"/>
    <col min="7433" max="7433" width="9" customWidth="1"/>
    <col min="7434" max="7434" width="11.75" customWidth="1"/>
    <col min="7435" max="7435" width="0" hidden="1" customWidth="1"/>
    <col min="7436" max="7436" width="12" customWidth="1"/>
    <col min="7437" max="7437" width="0" hidden="1" customWidth="1"/>
    <col min="7438" max="7438" width="13.375" customWidth="1"/>
    <col min="7439" max="7439" width="0" hidden="1" customWidth="1"/>
    <col min="7440" max="7440" width="10.375" customWidth="1"/>
    <col min="7441" max="7441" width="16" customWidth="1"/>
    <col min="7442" max="7442" width="0" hidden="1" customWidth="1"/>
    <col min="7443" max="7443" width="9.25" customWidth="1"/>
    <col min="7444" max="7444" width="12.375" customWidth="1"/>
    <col min="7445" max="7445" width="7.125" customWidth="1"/>
    <col min="7446" max="7447" width="5.25" customWidth="1"/>
    <col min="7448" max="7448" width="6.375" customWidth="1"/>
    <col min="7449" max="7450" width="5.25" customWidth="1"/>
    <col min="7451" max="7451" width="6.75" customWidth="1"/>
    <col min="7452" max="7452" width="7.125" customWidth="1"/>
    <col min="7453" max="7453" width="11.25" customWidth="1"/>
    <col min="7454" max="7454" width="8.875" customWidth="1"/>
    <col min="7455" max="7455" width="9.875" customWidth="1"/>
    <col min="7456" max="7456" width="31.125" customWidth="1"/>
    <col min="7457" max="7457" width="13" customWidth="1"/>
    <col min="7458" max="7458" width="9.75" customWidth="1"/>
    <col min="7681" max="7681" width="7.75" customWidth="1"/>
    <col min="7682" max="7682" width="11.875" customWidth="1"/>
    <col min="7683" max="7683" width="9.25" customWidth="1"/>
    <col min="7684" max="7684" width="12" customWidth="1"/>
    <col min="7685" max="7685" width="12.875" customWidth="1"/>
    <col min="7686" max="7686" width="0" hidden="1" customWidth="1"/>
    <col min="7687" max="7687" width="10.625" customWidth="1"/>
    <col min="7688" max="7688" width="11" customWidth="1"/>
    <col min="7689" max="7689" width="9" customWidth="1"/>
    <col min="7690" max="7690" width="11.75" customWidth="1"/>
    <col min="7691" max="7691" width="0" hidden="1" customWidth="1"/>
    <col min="7692" max="7692" width="12" customWidth="1"/>
    <col min="7693" max="7693" width="0" hidden="1" customWidth="1"/>
    <col min="7694" max="7694" width="13.375" customWidth="1"/>
    <col min="7695" max="7695" width="0" hidden="1" customWidth="1"/>
    <col min="7696" max="7696" width="10.375" customWidth="1"/>
    <col min="7697" max="7697" width="16" customWidth="1"/>
    <col min="7698" max="7698" width="0" hidden="1" customWidth="1"/>
    <col min="7699" max="7699" width="9.25" customWidth="1"/>
    <col min="7700" max="7700" width="12.375" customWidth="1"/>
    <col min="7701" max="7701" width="7.125" customWidth="1"/>
    <col min="7702" max="7703" width="5.25" customWidth="1"/>
    <col min="7704" max="7704" width="6.375" customWidth="1"/>
    <col min="7705" max="7706" width="5.25" customWidth="1"/>
    <col min="7707" max="7707" width="6.75" customWidth="1"/>
    <col min="7708" max="7708" width="7.125" customWidth="1"/>
    <col min="7709" max="7709" width="11.25" customWidth="1"/>
    <col min="7710" max="7710" width="8.875" customWidth="1"/>
    <col min="7711" max="7711" width="9.875" customWidth="1"/>
    <col min="7712" max="7712" width="31.125" customWidth="1"/>
    <col min="7713" max="7713" width="13" customWidth="1"/>
    <col min="7714" max="7714" width="9.75" customWidth="1"/>
    <col min="7937" max="7937" width="7.75" customWidth="1"/>
    <col min="7938" max="7938" width="11.875" customWidth="1"/>
    <col min="7939" max="7939" width="9.25" customWidth="1"/>
    <col min="7940" max="7940" width="12" customWidth="1"/>
    <col min="7941" max="7941" width="12.875" customWidth="1"/>
    <col min="7942" max="7942" width="0" hidden="1" customWidth="1"/>
    <col min="7943" max="7943" width="10.625" customWidth="1"/>
    <col min="7944" max="7944" width="11" customWidth="1"/>
    <col min="7945" max="7945" width="9" customWidth="1"/>
    <col min="7946" max="7946" width="11.75" customWidth="1"/>
    <col min="7947" max="7947" width="0" hidden="1" customWidth="1"/>
    <col min="7948" max="7948" width="12" customWidth="1"/>
    <col min="7949" max="7949" width="0" hidden="1" customWidth="1"/>
    <col min="7950" max="7950" width="13.375" customWidth="1"/>
    <col min="7951" max="7951" width="0" hidden="1" customWidth="1"/>
    <col min="7952" max="7952" width="10.375" customWidth="1"/>
    <col min="7953" max="7953" width="16" customWidth="1"/>
    <col min="7954" max="7954" width="0" hidden="1" customWidth="1"/>
    <col min="7955" max="7955" width="9.25" customWidth="1"/>
    <col min="7956" max="7956" width="12.375" customWidth="1"/>
    <col min="7957" max="7957" width="7.125" customWidth="1"/>
    <col min="7958" max="7959" width="5.25" customWidth="1"/>
    <col min="7960" max="7960" width="6.375" customWidth="1"/>
    <col min="7961" max="7962" width="5.25" customWidth="1"/>
    <col min="7963" max="7963" width="6.75" customWidth="1"/>
    <col min="7964" max="7964" width="7.125" customWidth="1"/>
    <col min="7965" max="7965" width="11.25" customWidth="1"/>
    <col min="7966" max="7966" width="8.875" customWidth="1"/>
    <col min="7967" max="7967" width="9.875" customWidth="1"/>
    <col min="7968" max="7968" width="31.125" customWidth="1"/>
    <col min="7969" max="7969" width="13" customWidth="1"/>
    <col min="7970" max="7970" width="9.75" customWidth="1"/>
    <col min="8193" max="8193" width="7.75" customWidth="1"/>
    <col min="8194" max="8194" width="11.875" customWidth="1"/>
    <col min="8195" max="8195" width="9.25" customWidth="1"/>
    <col min="8196" max="8196" width="12" customWidth="1"/>
    <col min="8197" max="8197" width="12.875" customWidth="1"/>
    <col min="8198" max="8198" width="0" hidden="1" customWidth="1"/>
    <col min="8199" max="8199" width="10.625" customWidth="1"/>
    <col min="8200" max="8200" width="11" customWidth="1"/>
    <col min="8201" max="8201" width="9" customWidth="1"/>
    <col min="8202" max="8202" width="11.75" customWidth="1"/>
    <col min="8203" max="8203" width="0" hidden="1" customWidth="1"/>
    <col min="8204" max="8204" width="12" customWidth="1"/>
    <col min="8205" max="8205" width="0" hidden="1" customWidth="1"/>
    <col min="8206" max="8206" width="13.375" customWidth="1"/>
    <col min="8207" max="8207" width="0" hidden="1" customWidth="1"/>
    <col min="8208" max="8208" width="10.375" customWidth="1"/>
    <col min="8209" max="8209" width="16" customWidth="1"/>
    <col min="8210" max="8210" width="0" hidden="1" customWidth="1"/>
    <col min="8211" max="8211" width="9.25" customWidth="1"/>
    <col min="8212" max="8212" width="12.375" customWidth="1"/>
    <col min="8213" max="8213" width="7.125" customWidth="1"/>
    <col min="8214" max="8215" width="5.25" customWidth="1"/>
    <col min="8216" max="8216" width="6.375" customWidth="1"/>
    <col min="8217" max="8218" width="5.25" customWidth="1"/>
    <col min="8219" max="8219" width="6.75" customWidth="1"/>
    <col min="8220" max="8220" width="7.125" customWidth="1"/>
    <col min="8221" max="8221" width="11.25" customWidth="1"/>
    <col min="8222" max="8222" width="8.875" customWidth="1"/>
    <col min="8223" max="8223" width="9.875" customWidth="1"/>
    <col min="8224" max="8224" width="31.125" customWidth="1"/>
    <col min="8225" max="8225" width="13" customWidth="1"/>
    <col min="8226" max="8226" width="9.75" customWidth="1"/>
    <col min="8449" max="8449" width="7.75" customWidth="1"/>
    <col min="8450" max="8450" width="11.875" customWidth="1"/>
    <col min="8451" max="8451" width="9.25" customWidth="1"/>
    <col min="8452" max="8452" width="12" customWidth="1"/>
    <col min="8453" max="8453" width="12.875" customWidth="1"/>
    <col min="8454" max="8454" width="0" hidden="1" customWidth="1"/>
    <col min="8455" max="8455" width="10.625" customWidth="1"/>
    <col min="8456" max="8456" width="11" customWidth="1"/>
    <col min="8457" max="8457" width="9" customWidth="1"/>
    <col min="8458" max="8458" width="11.75" customWidth="1"/>
    <col min="8459" max="8459" width="0" hidden="1" customWidth="1"/>
    <col min="8460" max="8460" width="12" customWidth="1"/>
    <col min="8461" max="8461" width="0" hidden="1" customWidth="1"/>
    <col min="8462" max="8462" width="13.375" customWidth="1"/>
    <col min="8463" max="8463" width="0" hidden="1" customWidth="1"/>
    <col min="8464" max="8464" width="10.375" customWidth="1"/>
    <col min="8465" max="8465" width="16" customWidth="1"/>
    <col min="8466" max="8466" width="0" hidden="1" customWidth="1"/>
    <col min="8467" max="8467" width="9.25" customWidth="1"/>
    <col min="8468" max="8468" width="12.375" customWidth="1"/>
    <col min="8469" max="8469" width="7.125" customWidth="1"/>
    <col min="8470" max="8471" width="5.25" customWidth="1"/>
    <col min="8472" max="8472" width="6.375" customWidth="1"/>
    <col min="8473" max="8474" width="5.25" customWidth="1"/>
    <col min="8475" max="8475" width="6.75" customWidth="1"/>
    <col min="8476" max="8476" width="7.125" customWidth="1"/>
    <col min="8477" max="8477" width="11.25" customWidth="1"/>
    <col min="8478" max="8478" width="8.875" customWidth="1"/>
    <col min="8479" max="8479" width="9.875" customWidth="1"/>
    <col min="8480" max="8480" width="31.125" customWidth="1"/>
    <col min="8481" max="8481" width="13" customWidth="1"/>
    <col min="8482" max="8482" width="9.75" customWidth="1"/>
    <col min="8705" max="8705" width="7.75" customWidth="1"/>
    <col min="8706" max="8706" width="11.875" customWidth="1"/>
    <col min="8707" max="8707" width="9.25" customWidth="1"/>
    <col min="8708" max="8708" width="12" customWidth="1"/>
    <col min="8709" max="8709" width="12.875" customWidth="1"/>
    <col min="8710" max="8710" width="0" hidden="1" customWidth="1"/>
    <col min="8711" max="8711" width="10.625" customWidth="1"/>
    <col min="8712" max="8712" width="11" customWidth="1"/>
    <col min="8713" max="8713" width="9" customWidth="1"/>
    <col min="8714" max="8714" width="11.75" customWidth="1"/>
    <col min="8715" max="8715" width="0" hidden="1" customWidth="1"/>
    <col min="8716" max="8716" width="12" customWidth="1"/>
    <col min="8717" max="8717" width="0" hidden="1" customWidth="1"/>
    <col min="8718" max="8718" width="13.375" customWidth="1"/>
    <col min="8719" max="8719" width="0" hidden="1" customWidth="1"/>
    <col min="8720" max="8720" width="10.375" customWidth="1"/>
    <col min="8721" max="8721" width="16" customWidth="1"/>
    <col min="8722" max="8722" width="0" hidden="1" customWidth="1"/>
    <col min="8723" max="8723" width="9.25" customWidth="1"/>
    <col min="8724" max="8724" width="12.375" customWidth="1"/>
    <col min="8725" max="8725" width="7.125" customWidth="1"/>
    <col min="8726" max="8727" width="5.25" customWidth="1"/>
    <col min="8728" max="8728" width="6.375" customWidth="1"/>
    <col min="8729" max="8730" width="5.25" customWidth="1"/>
    <col min="8731" max="8731" width="6.75" customWidth="1"/>
    <col min="8732" max="8732" width="7.125" customWidth="1"/>
    <col min="8733" max="8733" width="11.25" customWidth="1"/>
    <col min="8734" max="8734" width="8.875" customWidth="1"/>
    <col min="8735" max="8735" width="9.875" customWidth="1"/>
    <col min="8736" max="8736" width="31.125" customWidth="1"/>
    <col min="8737" max="8737" width="13" customWidth="1"/>
    <col min="8738" max="8738" width="9.75" customWidth="1"/>
    <col min="8961" max="8961" width="7.75" customWidth="1"/>
    <col min="8962" max="8962" width="11.875" customWidth="1"/>
    <col min="8963" max="8963" width="9.25" customWidth="1"/>
    <col min="8964" max="8964" width="12" customWidth="1"/>
    <col min="8965" max="8965" width="12.875" customWidth="1"/>
    <col min="8966" max="8966" width="0" hidden="1" customWidth="1"/>
    <col min="8967" max="8967" width="10.625" customWidth="1"/>
    <col min="8968" max="8968" width="11" customWidth="1"/>
    <col min="8969" max="8969" width="9" customWidth="1"/>
    <col min="8970" max="8970" width="11.75" customWidth="1"/>
    <col min="8971" max="8971" width="0" hidden="1" customWidth="1"/>
    <col min="8972" max="8972" width="12" customWidth="1"/>
    <col min="8973" max="8973" width="0" hidden="1" customWidth="1"/>
    <col min="8974" max="8974" width="13.375" customWidth="1"/>
    <col min="8975" max="8975" width="0" hidden="1" customWidth="1"/>
    <col min="8976" max="8976" width="10.375" customWidth="1"/>
    <col min="8977" max="8977" width="16" customWidth="1"/>
    <col min="8978" max="8978" width="0" hidden="1" customWidth="1"/>
    <col min="8979" max="8979" width="9.25" customWidth="1"/>
    <col min="8980" max="8980" width="12.375" customWidth="1"/>
    <col min="8981" max="8981" width="7.125" customWidth="1"/>
    <col min="8982" max="8983" width="5.25" customWidth="1"/>
    <col min="8984" max="8984" width="6.375" customWidth="1"/>
    <col min="8985" max="8986" width="5.25" customWidth="1"/>
    <col min="8987" max="8987" width="6.75" customWidth="1"/>
    <col min="8988" max="8988" width="7.125" customWidth="1"/>
    <col min="8989" max="8989" width="11.25" customWidth="1"/>
    <col min="8990" max="8990" width="8.875" customWidth="1"/>
    <col min="8991" max="8991" width="9.875" customWidth="1"/>
    <col min="8992" max="8992" width="31.125" customWidth="1"/>
    <col min="8993" max="8993" width="13" customWidth="1"/>
    <col min="8994" max="8994" width="9.75" customWidth="1"/>
    <col min="9217" max="9217" width="7.75" customWidth="1"/>
    <col min="9218" max="9218" width="11.875" customWidth="1"/>
    <col min="9219" max="9219" width="9.25" customWidth="1"/>
    <col min="9220" max="9220" width="12" customWidth="1"/>
    <col min="9221" max="9221" width="12.875" customWidth="1"/>
    <col min="9222" max="9222" width="0" hidden="1" customWidth="1"/>
    <col min="9223" max="9223" width="10.625" customWidth="1"/>
    <col min="9224" max="9224" width="11" customWidth="1"/>
    <col min="9225" max="9225" width="9" customWidth="1"/>
    <col min="9226" max="9226" width="11.75" customWidth="1"/>
    <col min="9227" max="9227" width="0" hidden="1" customWidth="1"/>
    <col min="9228" max="9228" width="12" customWidth="1"/>
    <col min="9229" max="9229" width="0" hidden="1" customWidth="1"/>
    <col min="9230" max="9230" width="13.375" customWidth="1"/>
    <col min="9231" max="9231" width="0" hidden="1" customWidth="1"/>
    <col min="9232" max="9232" width="10.375" customWidth="1"/>
    <col min="9233" max="9233" width="16" customWidth="1"/>
    <col min="9234" max="9234" width="0" hidden="1" customWidth="1"/>
    <col min="9235" max="9235" width="9.25" customWidth="1"/>
    <col min="9236" max="9236" width="12.375" customWidth="1"/>
    <col min="9237" max="9237" width="7.125" customWidth="1"/>
    <col min="9238" max="9239" width="5.25" customWidth="1"/>
    <col min="9240" max="9240" width="6.375" customWidth="1"/>
    <col min="9241" max="9242" width="5.25" customWidth="1"/>
    <col min="9243" max="9243" width="6.75" customWidth="1"/>
    <col min="9244" max="9244" width="7.125" customWidth="1"/>
    <col min="9245" max="9245" width="11.25" customWidth="1"/>
    <col min="9246" max="9246" width="8.875" customWidth="1"/>
    <col min="9247" max="9247" width="9.875" customWidth="1"/>
    <col min="9248" max="9248" width="31.125" customWidth="1"/>
    <col min="9249" max="9249" width="13" customWidth="1"/>
    <col min="9250" max="9250" width="9.75" customWidth="1"/>
    <col min="9473" max="9473" width="7.75" customWidth="1"/>
    <col min="9474" max="9474" width="11.875" customWidth="1"/>
    <col min="9475" max="9475" width="9.25" customWidth="1"/>
    <col min="9476" max="9476" width="12" customWidth="1"/>
    <col min="9477" max="9477" width="12.875" customWidth="1"/>
    <col min="9478" max="9478" width="0" hidden="1" customWidth="1"/>
    <col min="9479" max="9479" width="10.625" customWidth="1"/>
    <col min="9480" max="9480" width="11" customWidth="1"/>
    <col min="9481" max="9481" width="9" customWidth="1"/>
    <col min="9482" max="9482" width="11.75" customWidth="1"/>
    <col min="9483" max="9483" width="0" hidden="1" customWidth="1"/>
    <col min="9484" max="9484" width="12" customWidth="1"/>
    <col min="9485" max="9485" width="0" hidden="1" customWidth="1"/>
    <col min="9486" max="9486" width="13.375" customWidth="1"/>
    <col min="9487" max="9487" width="0" hidden="1" customWidth="1"/>
    <col min="9488" max="9488" width="10.375" customWidth="1"/>
    <col min="9489" max="9489" width="16" customWidth="1"/>
    <col min="9490" max="9490" width="0" hidden="1" customWidth="1"/>
    <col min="9491" max="9491" width="9.25" customWidth="1"/>
    <col min="9492" max="9492" width="12.375" customWidth="1"/>
    <col min="9493" max="9493" width="7.125" customWidth="1"/>
    <col min="9494" max="9495" width="5.25" customWidth="1"/>
    <col min="9496" max="9496" width="6.375" customWidth="1"/>
    <col min="9497" max="9498" width="5.25" customWidth="1"/>
    <col min="9499" max="9499" width="6.75" customWidth="1"/>
    <col min="9500" max="9500" width="7.125" customWidth="1"/>
    <col min="9501" max="9501" width="11.25" customWidth="1"/>
    <col min="9502" max="9502" width="8.875" customWidth="1"/>
    <col min="9503" max="9503" width="9.875" customWidth="1"/>
    <col min="9504" max="9504" width="31.125" customWidth="1"/>
    <col min="9505" max="9505" width="13" customWidth="1"/>
    <col min="9506" max="9506" width="9.75" customWidth="1"/>
    <col min="9729" max="9729" width="7.75" customWidth="1"/>
    <col min="9730" max="9730" width="11.875" customWidth="1"/>
    <col min="9731" max="9731" width="9.25" customWidth="1"/>
    <col min="9732" max="9732" width="12" customWidth="1"/>
    <col min="9733" max="9733" width="12.875" customWidth="1"/>
    <col min="9734" max="9734" width="0" hidden="1" customWidth="1"/>
    <col min="9735" max="9735" width="10.625" customWidth="1"/>
    <col min="9736" max="9736" width="11" customWidth="1"/>
    <col min="9737" max="9737" width="9" customWidth="1"/>
    <col min="9738" max="9738" width="11.75" customWidth="1"/>
    <col min="9739" max="9739" width="0" hidden="1" customWidth="1"/>
    <col min="9740" max="9740" width="12" customWidth="1"/>
    <col min="9741" max="9741" width="0" hidden="1" customWidth="1"/>
    <col min="9742" max="9742" width="13.375" customWidth="1"/>
    <col min="9743" max="9743" width="0" hidden="1" customWidth="1"/>
    <col min="9744" max="9744" width="10.375" customWidth="1"/>
    <col min="9745" max="9745" width="16" customWidth="1"/>
    <col min="9746" max="9746" width="0" hidden="1" customWidth="1"/>
    <col min="9747" max="9747" width="9.25" customWidth="1"/>
    <col min="9748" max="9748" width="12.375" customWidth="1"/>
    <col min="9749" max="9749" width="7.125" customWidth="1"/>
    <col min="9750" max="9751" width="5.25" customWidth="1"/>
    <col min="9752" max="9752" width="6.375" customWidth="1"/>
    <col min="9753" max="9754" width="5.25" customWidth="1"/>
    <col min="9755" max="9755" width="6.75" customWidth="1"/>
    <col min="9756" max="9756" width="7.125" customWidth="1"/>
    <col min="9757" max="9757" width="11.25" customWidth="1"/>
    <col min="9758" max="9758" width="8.875" customWidth="1"/>
    <col min="9759" max="9759" width="9.875" customWidth="1"/>
    <col min="9760" max="9760" width="31.125" customWidth="1"/>
    <col min="9761" max="9761" width="13" customWidth="1"/>
    <col min="9762" max="9762" width="9.75" customWidth="1"/>
    <col min="9985" max="9985" width="7.75" customWidth="1"/>
    <col min="9986" max="9986" width="11.875" customWidth="1"/>
    <col min="9987" max="9987" width="9.25" customWidth="1"/>
    <col min="9988" max="9988" width="12" customWidth="1"/>
    <col min="9989" max="9989" width="12.875" customWidth="1"/>
    <col min="9990" max="9990" width="0" hidden="1" customWidth="1"/>
    <col min="9991" max="9991" width="10.625" customWidth="1"/>
    <col min="9992" max="9992" width="11" customWidth="1"/>
    <col min="9993" max="9993" width="9" customWidth="1"/>
    <col min="9994" max="9994" width="11.75" customWidth="1"/>
    <col min="9995" max="9995" width="0" hidden="1" customWidth="1"/>
    <col min="9996" max="9996" width="12" customWidth="1"/>
    <col min="9997" max="9997" width="0" hidden="1" customWidth="1"/>
    <col min="9998" max="9998" width="13.375" customWidth="1"/>
    <col min="9999" max="9999" width="0" hidden="1" customWidth="1"/>
    <col min="10000" max="10000" width="10.375" customWidth="1"/>
    <col min="10001" max="10001" width="16" customWidth="1"/>
    <col min="10002" max="10002" width="0" hidden="1" customWidth="1"/>
    <col min="10003" max="10003" width="9.25" customWidth="1"/>
    <col min="10004" max="10004" width="12.375" customWidth="1"/>
    <col min="10005" max="10005" width="7.125" customWidth="1"/>
    <col min="10006" max="10007" width="5.25" customWidth="1"/>
    <col min="10008" max="10008" width="6.375" customWidth="1"/>
    <col min="10009" max="10010" width="5.25" customWidth="1"/>
    <col min="10011" max="10011" width="6.75" customWidth="1"/>
    <col min="10012" max="10012" width="7.125" customWidth="1"/>
    <col min="10013" max="10013" width="11.25" customWidth="1"/>
    <col min="10014" max="10014" width="8.875" customWidth="1"/>
    <col min="10015" max="10015" width="9.875" customWidth="1"/>
    <col min="10016" max="10016" width="31.125" customWidth="1"/>
    <col min="10017" max="10017" width="13" customWidth="1"/>
    <col min="10018" max="10018" width="9.75" customWidth="1"/>
    <col min="10241" max="10241" width="7.75" customWidth="1"/>
    <col min="10242" max="10242" width="11.875" customWidth="1"/>
    <col min="10243" max="10243" width="9.25" customWidth="1"/>
    <col min="10244" max="10244" width="12" customWidth="1"/>
    <col min="10245" max="10245" width="12.875" customWidth="1"/>
    <col min="10246" max="10246" width="0" hidden="1" customWidth="1"/>
    <col min="10247" max="10247" width="10.625" customWidth="1"/>
    <col min="10248" max="10248" width="11" customWidth="1"/>
    <col min="10249" max="10249" width="9" customWidth="1"/>
    <col min="10250" max="10250" width="11.75" customWidth="1"/>
    <col min="10251" max="10251" width="0" hidden="1" customWidth="1"/>
    <col min="10252" max="10252" width="12" customWidth="1"/>
    <col min="10253" max="10253" width="0" hidden="1" customWidth="1"/>
    <col min="10254" max="10254" width="13.375" customWidth="1"/>
    <col min="10255" max="10255" width="0" hidden="1" customWidth="1"/>
    <col min="10256" max="10256" width="10.375" customWidth="1"/>
    <col min="10257" max="10257" width="16" customWidth="1"/>
    <col min="10258" max="10258" width="0" hidden="1" customWidth="1"/>
    <col min="10259" max="10259" width="9.25" customWidth="1"/>
    <col min="10260" max="10260" width="12.375" customWidth="1"/>
    <col min="10261" max="10261" width="7.125" customWidth="1"/>
    <col min="10262" max="10263" width="5.25" customWidth="1"/>
    <col min="10264" max="10264" width="6.375" customWidth="1"/>
    <col min="10265" max="10266" width="5.25" customWidth="1"/>
    <col min="10267" max="10267" width="6.75" customWidth="1"/>
    <col min="10268" max="10268" width="7.125" customWidth="1"/>
    <col min="10269" max="10269" width="11.25" customWidth="1"/>
    <col min="10270" max="10270" width="8.875" customWidth="1"/>
    <col min="10271" max="10271" width="9.875" customWidth="1"/>
    <col min="10272" max="10272" width="31.125" customWidth="1"/>
    <col min="10273" max="10273" width="13" customWidth="1"/>
    <col min="10274" max="10274" width="9.75" customWidth="1"/>
    <col min="10497" max="10497" width="7.75" customWidth="1"/>
    <col min="10498" max="10498" width="11.875" customWidth="1"/>
    <col min="10499" max="10499" width="9.25" customWidth="1"/>
    <col min="10500" max="10500" width="12" customWidth="1"/>
    <col min="10501" max="10501" width="12.875" customWidth="1"/>
    <col min="10502" max="10502" width="0" hidden="1" customWidth="1"/>
    <col min="10503" max="10503" width="10.625" customWidth="1"/>
    <col min="10504" max="10504" width="11" customWidth="1"/>
    <col min="10505" max="10505" width="9" customWidth="1"/>
    <col min="10506" max="10506" width="11.75" customWidth="1"/>
    <col min="10507" max="10507" width="0" hidden="1" customWidth="1"/>
    <col min="10508" max="10508" width="12" customWidth="1"/>
    <col min="10509" max="10509" width="0" hidden="1" customWidth="1"/>
    <col min="10510" max="10510" width="13.375" customWidth="1"/>
    <col min="10511" max="10511" width="0" hidden="1" customWidth="1"/>
    <col min="10512" max="10512" width="10.375" customWidth="1"/>
    <col min="10513" max="10513" width="16" customWidth="1"/>
    <col min="10514" max="10514" width="0" hidden="1" customWidth="1"/>
    <col min="10515" max="10515" width="9.25" customWidth="1"/>
    <col min="10516" max="10516" width="12.375" customWidth="1"/>
    <col min="10517" max="10517" width="7.125" customWidth="1"/>
    <col min="10518" max="10519" width="5.25" customWidth="1"/>
    <col min="10520" max="10520" width="6.375" customWidth="1"/>
    <col min="10521" max="10522" width="5.25" customWidth="1"/>
    <col min="10523" max="10523" width="6.75" customWidth="1"/>
    <col min="10524" max="10524" width="7.125" customWidth="1"/>
    <col min="10525" max="10525" width="11.25" customWidth="1"/>
    <col min="10526" max="10526" width="8.875" customWidth="1"/>
    <col min="10527" max="10527" width="9.875" customWidth="1"/>
    <col min="10528" max="10528" width="31.125" customWidth="1"/>
    <col min="10529" max="10529" width="13" customWidth="1"/>
    <col min="10530" max="10530" width="9.75" customWidth="1"/>
    <col min="10753" max="10753" width="7.75" customWidth="1"/>
    <col min="10754" max="10754" width="11.875" customWidth="1"/>
    <col min="10755" max="10755" width="9.25" customWidth="1"/>
    <col min="10756" max="10756" width="12" customWidth="1"/>
    <col min="10757" max="10757" width="12.875" customWidth="1"/>
    <col min="10758" max="10758" width="0" hidden="1" customWidth="1"/>
    <col min="10759" max="10759" width="10.625" customWidth="1"/>
    <col min="10760" max="10760" width="11" customWidth="1"/>
    <col min="10761" max="10761" width="9" customWidth="1"/>
    <col min="10762" max="10762" width="11.75" customWidth="1"/>
    <col min="10763" max="10763" width="0" hidden="1" customWidth="1"/>
    <col min="10764" max="10764" width="12" customWidth="1"/>
    <col min="10765" max="10765" width="0" hidden="1" customWidth="1"/>
    <col min="10766" max="10766" width="13.375" customWidth="1"/>
    <col min="10767" max="10767" width="0" hidden="1" customWidth="1"/>
    <col min="10768" max="10768" width="10.375" customWidth="1"/>
    <col min="10769" max="10769" width="16" customWidth="1"/>
    <col min="10770" max="10770" width="0" hidden="1" customWidth="1"/>
    <col min="10771" max="10771" width="9.25" customWidth="1"/>
    <col min="10772" max="10772" width="12.375" customWidth="1"/>
    <col min="10773" max="10773" width="7.125" customWidth="1"/>
    <col min="10774" max="10775" width="5.25" customWidth="1"/>
    <col min="10776" max="10776" width="6.375" customWidth="1"/>
    <col min="10777" max="10778" width="5.25" customWidth="1"/>
    <col min="10779" max="10779" width="6.75" customWidth="1"/>
    <col min="10780" max="10780" width="7.125" customWidth="1"/>
    <col min="10781" max="10781" width="11.25" customWidth="1"/>
    <col min="10782" max="10782" width="8.875" customWidth="1"/>
    <col min="10783" max="10783" width="9.875" customWidth="1"/>
    <col min="10784" max="10784" width="31.125" customWidth="1"/>
    <col min="10785" max="10785" width="13" customWidth="1"/>
    <col min="10786" max="10786" width="9.75" customWidth="1"/>
    <col min="11009" max="11009" width="7.75" customWidth="1"/>
    <col min="11010" max="11010" width="11.875" customWidth="1"/>
    <col min="11011" max="11011" width="9.25" customWidth="1"/>
    <col min="11012" max="11012" width="12" customWidth="1"/>
    <col min="11013" max="11013" width="12.875" customWidth="1"/>
    <col min="11014" max="11014" width="0" hidden="1" customWidth="1"/>
    <col min="11015" max="11015" width="10.625" customWidth="1"/>
    <col min="11016" max="11016" width="11" customWidth="1"/>
    <col min="11017" max="11017" width="9" customWidth="1"/>
    <col min="11018" max="11018" width="11.75" customWidth="1"/>
    <col min="11019" max="11019" width="0" hidden="1" customWidth="1"/>
    <col min="11020" max="11020" width="12" customWidth="1"/>
    <col min="11021" max="11021" width="0" hidden="1" customWidth="1"/>
    <col min="11022" max="11022" width="13.375" customWidth="1"/>
    <col min="11023" max="11023" width="0" hidden="1" customWidth="1"/>
    <col min="11024" max="11024" width="10.375" customWidth="1"/>
    <col min="11025" max="11025" width="16" customWidth="1"/>
    <col min="11026" max="11026" width="0" hidden="1" customWidth="1"/>
    <col min="11027" max="11027" width="9.25" customWidth="1"/>
    <col min="11028" max="11028" width="12.375" customWidth="1"/>
    <col min="11029" max="11029" width="7.125" customWidth="1"/>
    <col min="11030" max="11031" width="5.25" customWidth="1"/>
    <col min="11032" max="11032" width="6.375" customWidth="1"/>
    <col min="11033" max="11034" width="5.25" customWidth="1"/>
    <col min="11035" max="11035" width="6.75" customWidth="1"/>
    <col min="11036" max="11036" width="7.125" customWidth="1"/>
    <col min="11037" max="11037" width="11.25" customWidth="1"/>
    <col min="11038" max="11038" width="8.875" customWidth="1"/>
    <col min="11039" max="11039" width="9.875" customWidth="1"/>
    <col min="11040" max="11040" width="31.125" customWidth="1"/>
    <col min="11041" max="11041" width="13" customWidth="1"/>
    <col min="11042" max="11042" width="9.75" customWidth="1"/>
    <col min="11265" max="11265" width="7.75" customWidth="1"/>
    <col min="11266" max="11266" width="11.875" customWidth="1"/>
    <col min="11267" max="11267" width="9.25" customWidth="1"/>
    <col min="11268" max="11268" width="12" customWidth="1"/>
    <col min="11269" max="11269" width="12.875" customWidth="1"/>
    <col min="11270" max="11270" width="0" hidden="1" customWidth="1"/>
    <col min="11271" max="11271" width="10.625" customWidth="1"/>
    <col min="11272" max="11272" width="11" customWidth="1"/>
    <col min="11273" max="11273" width="9" customWidth="1"/>
    <col min="11274" max="11274" width="11.75" customWidth="1"/>
    <col min="11275" max="11275" width="0" hidden="1" customWidth="1"/>
    <col min="11276" max="11276" width="12" customWidth="1"/>
    <col min="11277" max="11277" width="0" hidden="1" customWidth="1"/>
    <col min="11278" max="11278" width="13.375" customWidth="1"/>
    <col min="11279" max="11279" width="0" hidden="1" customWidth="1"/>
    <col min="11280" max="11280" width="10.375" customWidth="1"/>
    <col min="11281" max="11281" width="16" customWidth="1"/>
    <col min="11282" max="11282" width="0" hidden="1" customWidth="1"/>
    <col min="11283" max="11283" width="9.25" customWidth="1"/>
    <col min="11284" max="11284" width="12.375" customWidth="1"/>
    <col min="11285" max="11285" width="7.125" customWidth="1"/>
    <col min="11286" max="11287" width="5.25" customWidth="1"/>
    <col min="11288" max="11288" width="6.375" customWidth="1"/>
    <col min="11289" max="11290" width="5.25" customWidth="1"/>
    <col min="11291" max="11291" width="6.75" customWidth="1"/>
    <col min="11292" max="11292" width="7.125" customWidth="1"/>
    <col min="11293" max="11293" width="11.25" customWidth="1"/>
    <col min="11294" max="11294" width="8.875" customWidth="1"/>
    <col min="11295" max="11295" width="9.875" customWidth="1"/>
    <col min="11296" max="11296" width="31.125" customWidth="1"/>
    <col min="11297" max="11297" width="13" customWidth="1"/>
    <col min="11298" max="11298" width="9.75" customWidth="1"/>
    <col min="11521" max="11521" width="7.75" customWidth="1"/>
    <col min="11522" max="11522" width="11.875" customWidth="1"/>
    <col min="11523" max="11523" width="9.25" customWidth="1"/>
    <col min="11524" max="11524" width="12" customWidth="1"/>
    <col min="11525" max="11525" width="12.875" customWidth="1"/>
    <col min="11526" max="11526" width="0" hidden="1" customWidth="1"/>
    <col min="11527" max="11527" width="10.625" customWidth="1"/>
    <col min="11528" max="11528" width="11" customWidth="1"/>
    <col min="11529" max="11529" width="9" customWidth="1"/>
    <col min="11530" max="11530" width="11.75" customWidth="1"/>
    <col min="11531" max="11531" width="0" hidden="1" customWidth="1"/>
    <col min="11532" max="11532" width="12" customWidth="1"/>
    <col min="11533" max="11533" width="0" hidden="1" customWidth="1"/>
    <col min="11534" max="11534" width="13.375" customWidth="1"/>
    <col min="11535" max="11535" width="0" hidden="1" customWidth="1"/>
    <col min="11536" max="11536" width="10.375" customWidth="1"/>
    <col min="11537" max="11537" width="16" customWidth="1"/>
    <col min="11538" max="11538" width="0" hidden="1" customWidth="1"/>
    <col min="11539" max="11539" width="9.25" customWidth="1"/>
    <col min="11540" max="11540" width="12.375" customWidth="1"/>
    <col min="11541" max="11541" width="7.125" customWidth="1"/>
    <col min="11542" max="11543" width="5.25" customWidth="1"/>
    <col min="11544" max="11544" width="6.375" customWidth="1"/>
    <col min="11545" max="11546" width="5.25" customWidth="1"/>
    <col min="11547" max="11547" width="6.75" customWidth="1"/>
    <col min="11548" max="11548" width="7.125" customWidth="1"/>
    <col min="11549" max="11549" width="11.25" customWidth="1"/>
    <col min="11550" max="11550" width="8.875" customWidth="1"/>
    <col min="11551" max="11551" width="9.875" customWidth="1"/>
    <col min="11552" max="11552" width="31.125" customWidth="1"/>
    <col min="11553" max="11553" width="13" customWidth="1"/>
    <col min="11554" max="11554" width="9.75" customWidth="1"/>
    <col min="11777" max="11777" width="7.75" customWidth="1"/>
    <col min="11778" max="11778" width="11.875" customWidth="1"/>
    <col min="11779" max="11779" width="9.25" customWidth="1"/>
    <col min="11780" max="11780" width="12" customWidth="1"/>
    <col min="11781" max="11781" width="12.875" customWidth="1"/>
    <col min="11782" max="11782" width="0" hidden="1" customWidth="1"/>
    <col min="11783" max="11783" width="10.625" customWidth="1"/>
    <col min="11784" max="11784" width="11" customWidth="1"/>
    <col min="11785" max="11785" width="9" customWidth="1"/>
    <col min="11786" max="11786" width="11.75" customWidth="1"/>
    <col min="11787" max="11787" width="0" hidden="1" customWidth="1"/>
    <col min="11788" max="11788" width="12" customWidth="1"/>
    <col min="11789" max="11789" width="0" hidden="1" customWidth="1"/>
    <col min="11790" max="11790" width="13.375" customWidth="1"/>
    <col min="11791" max="11791" width="0" hidden="1" customWidth="1"/>
    <col min="11792" max="11792" width="10.375" customWidth="1"/>
    <col min="11793" max="11793" width="16" customWidth="1"/>
    <col min="11794" max="11794" width="0" hidden="1" customWidth="1"/>
    <col min="11795" max="11795" width="9.25" customWidth="1"/>
    <col min="11796" max="11796" width="12.375" customWidth="1"/>
    <col min="11797" max="11797" width="7.125" customWidth="1"/>
    <col min="11798" max="11799" width="5.25" customWidth="1"/>
    <col min="11800" max="11800" width="6.375" customWidth="1"/>
    <col min="11801" max="11802" width="5.25" customWidth="1"/>
    <col min="11803" max="11803" width="6.75" customWidth="1"/>
    <col min="11804" max="11804" width="7.125" customWidth="1"/>
    <col min="11805" max="11805" width="11.25" customWidth="1"/>
    <col min="11806" max="11806" width="8.875" customWidth="1"/>
    <col min="11807" max="11807" width="9.875" customWidth="1"/>
    <col min="11808" max="11808" width="31.125" customWidth="1"/>
    <col min="11809" max="11809" width="13" customWidth="1"/>
    <col min="11810" max="11810" width="9.75" customWidth="1"/>
    <col min="12033" max="12033" width="7.75" customWidth="1"/>
    <col min="12034" max="12034" width="11.875" customWidth="1"/>
    <col min="12035" max="12035" width="9.25" customWidth="1"/>
    <col min="12036" max="12036" width="12" customWidth="1"/>
    <col min="12037" max="12037" width="12.875" customWidth="1"/>
    <col min="12038" max="12038" width="0" hidden="1" customWidth="1"/>
    <col min="12039" max="12039" width="10.625" customWidth="1"/>
    <col min="12040" max="12040" width="11" customWidth="1"/>
    <col min="12041" max="12041" width="9" customWidth="1"/>
    <col min="12042" max="12042" width="11.75" customWidth="1"/>
    <col min="12043" max="12043" width="0" hidden="1" customWidth="1"/>
    <col min="12044" max="12044" width="12" customWidth="1"/>
    <col min="12045" max="12045" width="0" hidden="1" customWidth="1"/>
    <col min="12046" max="12046" width="13.375" customWidth="1"/>
    <col min="12047" max="12047" width="0" hidden="1" customWidth="1"/>
    <col min="12048" max="12048" width="10.375" customWidth="1"/>
    <col min="12049" max="12049" width="16" customWidth="1"/>
    <col min="12050" max="12050" width="0" hidden="1" customWidth="1"/>
    <col min="12051" max="12051" width="9.25" customWidth="1"/>
    <col min="12052" max="12052" width="12.375" customWidth="1"/>
    <col min="12053" max="12053" width="7.125" customWidth="1"/>
    <col min="12054" max="12055" width="5.25" customWidth="1"/>
    <col min="12056" max="12056" width="6.375" customWidth="1"/>
    <col min="12057" max="12058" width="5.25" customWidth="1"/>
    <col min="12059" max="12059" width="6.75" customWidth="1"/>
    <col min="12060" max="12060" width="7.125" customWidth="1"/>
    <col min="12061" max="12061" width="11.25" customWidth="1"/>
    <col min="12062" max="12062" width="8.875" customWidth="1"/>
    <col min="12063" max="12063" width="9.875" customWidth="1"/>
    <col min="12064" max="12064" width="31.125" customWidth="1"/>
    <col min="12065" max="12065" width="13" customWidth="1"/>
    <col min="12066" max="12066" width="9.75" customWidth="1"/>
    <col min="12289" max="12289" width="7.75" customWidth="1"/>
    <col min="12290" max="12290" width="11.875" customWidth="1"/>
    <col min="12291" max="12291" width="9.25" customWidth="1"/>
    <col min="12292" max="12292" width="12" customWidth="1"/>
    <col min="12293" max="12293" width="12.875" customWidth="1"/>
    <col min="12294" max="12294" width="0" hidden="1" customWidth="1"/>
    <col min="12295" max="12295" width="10.625" customWidth="1"/>
    <col min="12296" max="12296" width="11" customWidth="1"/>
    <col min="12297" max="12297" width="9" customWidth="1"/>
    <col min="12298" max="12298" width="11.75" customWidth="1"/>
    <col min="12299" max="12299" width="0" hidden="1" customWidth="1"/>
    <col min="12300" max="12300" width="12" customWidth="1"/>
    <col min="12301" max="12301" width="0" hidden="1" customWidth="1"/>
    <col min="12302" max="12302" width="13.375" customWidth="1"/>
    <col min="12303" max="12303" width="0" hidden="1" customWidth="1"/>
    <col min="12304" max="12304" width="10.375" customWidth="1"/>
    <col min="12305" max="12305" width="16" customWidth="1"/>
    <col min="12306" max="12306" width="0" hidden="1" customWidth="1"/>
    <col min="12307" max="12307" width="9.25" customWidth="1"/>
    <col min="12308" max="12308" width="12.375" customWidth="1"/>
    <col min="12309" max="12309" width="7.125" customWidth="1"/>
    <col min="12310" max="12311" width="5.25" customWidth="1"/>
    <col min="12312" max="12312" width="6.375" customWidth="1"/>
    <col min="12313" max="12314" width="5.25" customWidth="1"/>
    <col min="12315" max="12315" width="6.75" customWidth="1"/>
    <col min="12316" max="12316" width="7.125" customWidth="1"/>
    <col min="12317" max="12317" width="11.25" customWidth="1"/>
    <col min="12318" max="12318" width="8.875" customWidth="1"/>
    <col min="12319" max="12319" width="9.875" customWidth="1"/>
    <col min="12320" max="12320" width="31.125" customWidth="1"/>
    <col min="12321" max="12321" width="13" customWidth="1"/>
    <col min="12322" max="12322" width="9.75" customWidth="1"/>
    <col min="12545" max="12545" width="7.75" customWidth="1"/>
    <col min="12546" max="12546" width="11.875" customWidth="1"/>
    <col min="12547" max="12547" width="9.25" customWidth="1"/>
    <col min="12548" max="12548" width="12" customWidth="1"/>
    <col min="12549" max="12549" width="12.875" customWidth="1"/>
    <col min="12550" max="12550" width="0" hidden="1" customWidth="1"/>
    <col min="12551" max="12551" width="10.625" customWidth="1"/>
    <col min="12552" max="12552" width="11" customWidth="1"/>
    <col min="12553" max="12553" width="9" customWidth="1"/>
    <col min="12554" max="12554" width="11.75" customWidth="1"/>
    <col min="12555" max="12555" width="0" hidden="1" customWidth="1"/>
    <col min="12556" max="12556" width="12" customWidth="1"/>
    <col min="12557" max="12557" width="0" hidden="1" customWidth="1"/>
    <col min="12558" max="12558" width="13.375" customWidth="1"/>
    <col min="12559" max="12559" width="0" hidden="1" customWidth="1"/>
    <col min="12560" max="12560" width="10.375" customWidth="1"/>
    <col min="12561" max="12561" width="16" customWidth="1"/>
    <col min="12562" max="12562" width="0" hidden="1" customWidth="1"/>
    <col min="12563" max="12563" width="9.25" customWidth="1"/>
    <col min="12564" max="12564" width="12.375" customWidth="1"/>
    <col min="12565" max="12565" width="7.125" customWidth="1"/>
    <col min="12566" max="12567" width="5.25" customWidth="1"/>
    <col min="12568" max="12568" width="6.375" customWidth="1"/>
    <col min="12569" max="12570" width="5.25" customWidth="1"/>
    <col min="12571" max="12571" width="6.75" customWidth="1"/>
    <col min="12572" max="12572" width="7.125" customWidth="1"/>
    <col min="12573" max="12573" width="11.25" customWidth="1"/>
    <col min="12574" max="12574" width="8.875" customWidth="1"/>
    <col min="12575" max="12575" width="9.875" customWidth="1"/>
    <col min="12576" max="12576" width="31.125" customWidth="1"/>
    <col min="12577" max="12577" width="13" customWidth="1"/>
    <col min="12578" max="12578" width="9.75" customWidth="1"/>
    <col min="12801" max="12801" width="7.75" customWidth="1"/>
    <col min="12802" max="12802" width="11.875" customWidth="1"/>
    <col min="12803" max="12803" width="9.25" customWidth="1"/>
    <col min="12804" max="12804" width="12" customWidth="1"/>
    <col min="12805" max="12805" width="12.875" customWidth="1"/>
    <col min="12806" max="12806" width="0" hidden="1" customWidth="1"/>
    <col min="12807" max="12807" width="10.625" customWidth="1"/>
    <col min="12808" max="12808" width="11" customWidth="1"/>
    <col min="12809" max="12809" width="9" customWidth="1"/>
    <col min="12810" max="12810" width="11.75" customWidth="1"/>
    <col min="12811" max="12811" width="0" hidden="1" customWidth="1"/>
    <col min="12812" max="12812" width="12" customWidth="1"/>
    <col min="12813" max="12813" width="0" hidden="1" customWidth="1"/>
    <col min="12814" max="12814" width="13.375" customWidth="1"/>
    <col min="12815" max="12815" width="0" hidden="1" customWidth="1"/>
    <col min="12816" max="12816" width="10.375" customWidth="1"/>
    <col min="12817" max="12817" width="16" customWidth="1"/>
    <col min="12818" max="12818" width="0" hidden="1" customWidth="1"/>
    <col min="12819" max="12819" width="9.25" customWidth="1"/>
    <col min="12820" max="12820" width="12.375" customWidth="1"/>
    <col min="12821" max="12821" width="7.125" customWidth="1"/>
    <col min="12822" max="12823" width="5.25" customWidth="1"/>
    <col min="12824" max="12824" width="6.375" customWidth="1"/>
    <col min="12825" max="12826" width="5.25" customWidth="1"/>
    <col min="12827" max="12827" width="6.75" customWidth="1"/>
    <col min="12828" max="12828" width="7.125" customWidth="1"/>
    <col min="12829" max="12829" width="11.25" customWidth="1"/>
    <col min="12830" max="12830" width="8.875" customWidth="1"/>
    <col min="12831" max="12831" width="9.875" customWidth="1"/>
    <col min="12832" max="12832" width="31.125" customWidth="1"/>
    <col min="12833" max="12833" width="13" customWidth="1"/>
    <col min="12834" max="12834" width="9.75" customWidth="1"/>
    <col min="13057" max="13057" width="7.75" customWidth="1"/>
    <col min="13058" max="13058" width="11.875" customWidth="1"/>
    <col min="13059" max="13059" width="9.25" customWidth="1"/>
    <col min="13060" max="13060" width="12" customWidth="1"/>
    <col min="13061" max="13061" width="12.875" customWidth="1"/>
    <col min="13062" max="13062" width="0" hidden="1" customWidth="1"/>
    <col min="13063" max="13063" width="10.625" customWidth="1"/>
    <col min="13064" max="13064" width="11" customWidth="1"/>
    <col min="13065" max="13065" width="9" customWidth="1"/>
    <col min="13066" max="13066" width="11.75" customWidth="1"/>
    <col min="13067" max="13067" width="0" hidden="1" customWidth="1"/>
    <col min="13068" max="13068" width="12" customWidth="1"/>
    <col min="13069" max="13069" width="0" hidden="1" customWidth="1"/>
    <col min="13070" max="13070" width="13.375" customWidth="1"/>
    <col min="13071" max="13071" width="0" hidden="1" customWidth="1"/>
    <col min="13072" max="13072" width="10.375" customWidth="1"/>
    <col min="13073" max="13073" width="16" customWidth="1"/>
    <col min="13074" max="13074" width="0" hidden="1" customWidth="1"/>
    <col min="13075" max="13075" width="9.25" customWidth="1"/>
    <col min="13076" max="13076" width="12.375" customWidth="1"/>
    <col min="13077" max="13077" width="7.125" customWidth="1"/>
    <col min="13078" max="13079" width="5.25" customWidth="1"/>
    <col min="13080" max="13080" width="6.375" customWidth="1"/>
    <col min="13081" max="13082" width="5.25" customWidth="1"/>
    <col min="13083" max="13083" width="6.75" customWidth="1"/>
    <col min="13084" max="13084" width="7.125" customWidth="1"/>
    <col min="13085" max="13085" width="11.25" customWidth="1"/>
    <col min="13086" max="13086" width="8.875" customWidth="1"/>
    <col min="13087" max="13087" width="9.875" customWidth="1"/>
    <col min="13088" max="13088" width="31.125" customWidth="1"/>
    <col min="13089" max="13089" width="13" customWidth="1"/>
    <col min="13090" max="13090" width="9.75" customWidth="1"/>
    <col min="13313" max="13313" width="7.75" customWidth="1"/>
    <col min="13314" max="13314" width="11.875" customWidth="1"/>
    <col min="13315" max="13315" width="9.25" customWidth="1"/>
    <col min="13316" max="13316" width="12" customWidth="1"/>
    <col min="13317" max="13317" width="12.875" customWidth="1"/>
    <col min="13318" max="13318" width="0" hidden="1" customWidth="1"/>
    <col min="13319" max="13319" width="10.625" customWidth="1"/>
    <col min="13320" max="13320" width="11" customWidth="1"/>
    <col min="13321" max="13321" width="9" customWidth="1"/>
    <col min="13322" max="13322" width="11.75" customWidth="1"/>
    <col min="13323" max="13323" width="0" hidden="1" customWidth="1"/>
    <col min="13324" max="13324" width="12" customWidth="1"/>
    <col min="13325" max="13325" width="0" hidden="1" customWidth="1"/>
    <col min="13326" max="13326" width="13.375" customWidth="1"/>
    <col min="13327" max="13327" width="0" hidden="1" customWidth="1"/>
    <col min="13328" max="13328" width="10.375" customWidth="1"/>
    <col min="13329" max="13329" width="16" customWidth="1"/>
    <col min="13330" max="13330" width="0" hidden="1" customWidth="1"/>
    <col min="13331" max="13331" width="9.25" customWidth="1"/>
    <col min="13332" max="13332" width="12.375" customWidth="1"/>
    <col min="13333" max="13333" width="7.125" customWidth="1"/>
    <col min="13334" max="13335" width="5.25" customWidth="1"/>
    <col min="13336" max="13336" width="6.375" customWidth="1"/>
    <col min="13337" max="13338" width="5.25" customWidth="1"/>
    <col min="13339" max="13339" width="6.75" customWidth="1"/>
    <col min="13340" max="13340" width="7.125" customWidth="1"/>
    <col min="13341" max="13341" width="11.25" customWidth="1"/>
    <col min="13342" max="13342" width="8.875" customWidth="1"/>
    <col min="13343" max="13343" width="9.875" customWidth="1"/>
    <col min="13344" max="13344" width="31.125" customWidth="1"/>
    <col min="13345" max="13345" width="13" customWidth="1"/>
    <col min="13346" max="13346" width="9.75" customWidth="1"/>
    <col min="13569" max="13569" width="7.75" customWidth="1"/>
    <col min="13570" max="13570" width="11.875" customWidth="1"/>
    <col min="13571" max="13571" width="9.25" customWidth="1"/>
    <col min="13572" max="13572" width="12" customWidth="1"/>
    <col min="13573" max="13573" width="12.875" customWidth="1"/>
    <col min="13574" max="13574" width="0" hidden="1" customWidth="1"/>
    <col min="13575" max="13575" width="10.625" customWidth="1"/>
    <col min="13576" max="13576" width="11" customWidth="1"/>
    <col min="13577" max="13577" width="9" customWidth="1"/>
    <col min="13578" max="13578" width="11.75" customWidth="1"/>
    <col min="13579" max="13579" width="0" hidden="1" customWidth="1"/>
    <col min="13580" max="13580" width="12" customWidth="1"/>
    <col min="13581" max="13581" width="0" hidden="1" customWidth="1"/>
    <col min="13582" max="13582" width="13.375" customWidth="1"/>
    <col min="13583" max="13583" width="0" hidden="1" customWidth="1"/>
    <col min="13584" max="13584" width="10.375" customWidth="1"/>
    <col min="13585" max="13585" width="16" customWidth="1"/>
    <col min="13586" max="13586" width="0" hidden="1" customWidth="1"/>
    <col min="13587" max="13587" width="9.25" customWidth="1"/>
    <col min="13588" max="13588" width="12.375" customWidth="1"/>
    <col min="13589" max="13589" width="7.125" customWidth="1"/>
    <col min="13590" max="13591" width="5.25" customWidth="1"/>
    <col min="13592" max="13592" width="6.375" customWidth="1"/>
    <col min="13593" max="13594" width="5.25" customWidth="1"/>
    <col min="13595" max="13595" width="6.75" customWidth="1"/>
    <col min="13596" max="13596" width="7.125" customWidth="1"/>
    <col min="13597" max="13597" width="11.25" customWidth="1"/>
    <col min="13598" max="13598" width="8.875" customWidth="1"/>
    <col min="13599" max="13599" width="9.875" customWidth="1"/>
    <col min="13600" max="13600" width="31.125" customWidth="1"/>
    <col min="13601" max="13601" width="13" customWidth="1"/>
    <col min="13602" max="13602" width="9.75" customWidth="1"/>
    <col min="13825" max="13825" width="7.75" customWidth="1"/>
    <col min="13826" max="13826" width="11.875" customWidth="1"/>
    <col min="13827" max="13827" width="9.25" customWidth="1"/>
    <col min="13828" max="13828" width="12" customWidth="1"/>
    <col min="13829" max="13829" width="12.875" customWidth="1"/>
    <col min="13830" max="13830" width="0" hidden="1" customWidth="1"/>
    <col min="13831" max="13831" width="10.625" customWidth="1"/>
    <col min="13832" max="13832" width="11" customWidth="1"/>
    <col min="13833" max="13833" width="9" customWidth="1"/>
    <col min="13834" max="13834" width="11.75" customWidth="1"/>
    <col min="13835" max="13835" width="0" hidden="1" customWidth="1"/>
    <col min="13836" max="13836" width="12" customWidth="1"/>
    <col min="13837" max="13837" width="0" hidden="1" customWidth="1"/>
    <col min="13838" max="13838" width="13.375" customWidth="1"/>
    <col min="13839" max="13839" width="0" hidden="1" customWidth="1"/>
    <col min="13840" max="13840" width="10.375" customWidth="1"/>
    <col min="13841" max="13841" width="16" customWidth="1"/>
    <col min="13842" max="13842" width="0" hidden="1" customWidth="1"/>
    <col min="13843" max="13843" width="9.25" customWidth="1"/>
    <col min="13844" max="13844" width="12.375" customWidth="1"/>
    <col min="13845" max="13845" width="7.125" customWidth="1"/>
    <col min="13846" max="13847" width="5.25" customWidth="1"/>
    <col min="13848" max="13848" width="6.375" customWidth="1"/>
    <col min="13849" max="13850" width="5.25" customWidth="1"/>
    <col min="13851" max="13851" width="6.75" customWidth="1"/>
    <col min="13852" max="13852" width="7.125" customWidth="1"/>
    <col min="13853" max="13853" width="11.25" customWidth="1"/>
    <col min="13854" max="13854" width="8.875" customWidth="1"/>
    <col min="13855" max="13855" width="9.875" customWidth="1"/>
    <col min="13856" max="13856" width="31.125" customWidth="1"/>
    <col min="13857" max="13857" width="13" customWidth="1"/>
    <col min="13858" max="13858" width="9.75" customWidth="1"/>
    <col min="14081" max="14081" width="7.75" customWidth="1"/>
    <col min="14082" max="14082" width="11.875" customWidth="1"/>
    <col min="14083" max="14083" width="9.25" customWidth="1"/>
    <col min="14084" max="14084" width="12" customWidth="1"/>
    <col min="14085" max="14085" width="12.875" customWidth="1"/>
    <col min="14086" max="14086" width="0" hidden="1" customWidth="1"/>
    <col min="14087" max="14087" width="10.625" customWidth="1"/>
    <col min="14088" max="14088" width="11" customWidth="1"/>
    <col min="14089" max="14089" width="9" customWidth="1"/>
    <col min="14090" max="14090" width="11.75" customWidth="1"/>
    <col min="14091" max="14091" width="0" hidden="1" customWidth="1"/>
    <col min="14092" max="14092" width="12" customWidth="1"/>
    <col min="14093" max="14093" width="0" hidden="1" customWidth="1"/>
    <col min="14094" max="14094" width="13.375" customWidth="1"/>
    <col min="14095" max="14095" width="0" hidden="1" customWidth="1"/>
    <col min="14096" max="14096" width="10.375" customWidth="1"/>
    <col min="14097" max="14097" width="16" customWidth="1"/>
    <col min="14098" max="14098" width="0" hidden="1" customWidth="1"/>
    <col min="14099" max="14099" width="9.25" customWidth="1"/>
    <col min="14100" max="14100" width="12.375" customWidth="1"/>
    <col min="14101" max="14101" width="7.125" customWidth="1"/>
    <col min="14102" max="14103" width="5.25" customWidth="1"/>
    <col min="14104" max="14104" width="6.375" customWidth="1"/>
    <col min="14105" max="14106" width="5.25" customWidth="1"/>
    <col min="14107" max="14107" width="6.75" customWidth="1"/>
    <col min="14108" max="14108" width="7.125" customWidth="1"/>
    <col min="14109" max="14109" width="11.25" customWidth="1"/>
    <col min="14110" max="14110" width="8.875" customWidth="1"/>
    <col min="14111" max="14111" width="9.875" customWidth="1"/>
    <col min="14112" max="14112" width="31.125" customWidth="1"/>
    <col min="14113" max="14113" width="13" customWidth="1"/>
    <col min="14114" max="14114" width="9.75" customWidth="1"/>
    <col min="14337" max="14337" width="7.75" customWidth="1"/>
    <col min="14338" max="14338" width="11.875" customWidth="1"/>
    <col min="14339" max="14339" width="9.25" customWidth="1"/>
    <col min="14340" max="14340" width="12" customWidth="1"/>
    <col min="14341" max="14341" width="12.875" customWidth="1"/>
    <col min="14342" max="14342" width="0" hidden="1" customWidth="1"/>
    <col min="14343" max="14343" width="10.625" customWidth="1"/>
    <col min="14344" max="14344" width="11" customWidth="1"/>
    <col min="14345" max="14345" width="9" customWidth="1"/>
    <col min="14346" max="14346" width="11.75" customWidth="1"/>
    <col min="14347" max="14347" width="0" hidden="1" customWidth="1"/>
    <col min="14348" max="14348" width="12" customWidth="1"/>
    <col min="14349" max="14349" width="0" hidden="1" customWidth="1"/>
    <col min="14350" max="14350" width="13.375" customWidth="1"/>
    <col min="14351" max="14351" width="0" hidden="1" customWidth="1"/>
    <col min="14352" max="14352" width="10.375" customWidth="1"/>
    <col min="14353" max="14353" width="16" customWidth="1"/>
    <col min="14354" max="14354" width="0" hidden="1" customWidth="1"/>
    <col min="14355" max="14355" width="9.25" customWidth="1"/>
    <col min="14356" max="14356" width="12.375" customWidth="1"/>
    <col min="14357" max="14357" width="7.125" customWidth="1"/>
    <col min="14358" max="14359" width="5.25" customWidth="1"/>
    <col min="14360" max="14360" width="6.375" customWidth="1"/>
    <col min="14361" max="14362" width="5.25" customWidth="1"/>
    <col min="14363" max="14363" width="6.75" customWidth="1"/>
    <col min="14364" max="14364" width="7.125" customWidth="1"/>
    <col min="14365" max="14365" width="11.25" customWidth="1"/>
    <col min="14366" max="14366" width="8.875" customWidth="1"/>
    <col min="14367" max="14367" width="9.875" customWidth="1"/>
    <col min="14368" max="14368" width="31.125" customWidth="1"/>
    <col min="14369" max="14369" width="13" customWidth="1"/>
    <col min="14370" max="14370" width="9.75" customWidth="1"/>
    <col min="14593" max="14593" width="7.75" customWidth="1"/>
    <col min="14594" max="14594" width="11.875" customWidth="1"/>
    <col min="14595" max="14595" width="9.25" customWidth="1"/>
    <col min="14596" max="14596" width="12" customWidth="1"/>
    <col min="14597" max="14597" width="12.875" customWidth="1"/>
    <col min="14598" max="14598" width="0" hidden="1" customWidth="1"/>
    <col min="14599" max="14599" width="10.625" customWidth="1"/>
    <col min="14600" max="14600" width="11" customWidth="1"/>
    <col min="14601" max="14601" width="9" customWidth="1"/>
    <col min="14602" max="14602" width="11.75" customWidth="1"/>
    <col min="14603" max="14603" width="0" hidden="1" customWidth="1"/>
    <col min="14604" max="14604" width="12" customWidth="1"/>
    <col min="14605" max="14605" width="0" hidden="1" customWidth="1"/>
    <col min="14606" max="14606" width="13.375" customWidth="1"/>
    <col min="14607" max="14607" width="0" hidden="1" customWidth="1"/>
    <col min="14608" max="14608" width="10.375" customWidth="1"/>
    <col min="14609" max="14609" width="16" customWidth="1"/>
    <col min="14610" max="14610" width="0" hidden="1" customWidth="1"/>
    <col min="14611" max="14611" width="9.25" customWidth="1"/>
    <col min="14612" max="14612" width="12.375" customWidth="1"/>
    <col min="14613" max="14613" width="7.125" customWidth="1"/>
    <col min="14614" max="14615" width="5.25" customWidth="1"/>
    <col min="14616" max="14616" width="6.375" customWidth="1"/>
    <col min="14617" max="14618" width="5.25" customWidth="1"/>
    <col min="14619" max="14619" width="6.75" customWidth="1"/>
    <col min="14620" max="14620" width="7.125" customWidth="1"/>
    <col min="14621" max="14621" width="11.25" customWidth="1"/>
    <col min="14622" max="14622" width="8.875" customWidth="1"/>
    <col min="14623" max="14623" width="9.875" customWidth="1"/>
    <col min="14624" max="14624" width="31.125" customWidth="1"/>
    <col min="14625" max="14625" width="13" customWidth="1"/>
    <col min="14626" max="14626" width="9.75" customWidth="1"/>
    <col min="14849" max="14849" width="7.75" customWidth="1"/>
    <col min="14850" max="14850" width="11.875" customWidth="1"/>
    <col min="14851" max="14851" width="9.25" customWidth="1"/>
    <col min="14852" max="14852" width="12" customWidth="1"/>
    <col min="14853" max="14853" width="12.875" customWidth="1"/>
    <col min="14854" max="14854" width="0" hidden="1" customWidth="1"/>
    <col min="14855" max="14855" width="10.625" customWidth="1"/>
    <col min="14856" max="14856" width="11" customWidth="1"/>
    <col min="14857" max="14857" width="9" customWidth="1"/>
    <col min="14858" max="14858" width="11.75" customWidth="1"/>
    <col min="14859" max="14859" width="0" hidden="1" customWidth="1"/>
    <col min="14860" max="14860" width="12" customWidth="1"/>
    <col min="14861" max="14861" width="0" hidden="1" customWidth="1"/>
    <col min="14862" max="14862" width="13.375" customWidth="1"/>
    <col min="14863" max="14863" width="0" hidden="1" customWidth="1"/>
    <col min="14864" max="14864" width="10.375" customWidth="1"/>
    <col min="14865" max="14865" width="16" customWidth="1"/>
    <col min="14866" max="14866" width="0" hidden="1" customWidth="1"/>
    <col min="14867" max="14867" width="9.25" customWidth="1"/>
    <col min="14868" max="14868" width="12.375" customWidth="1"/>
    <col min="14869" max="14869" width="7.125" customWidth="1"/>
    <col min="14870" max="14871" width="5.25" customWidth="1"/>
    <col min="14872" max="14872" width="6.375" customWidth="1"/>
    <col min="14873" max="14874" width="5.25" customWidth="1"/>
    <col min="14875" max="14875" width="6.75" customWidth="1"/>
    <col min="14876" max="14876" width="7.125" customWidth="1"/>
    <col min="14877" max="14877" width="11.25" customWidth="1"/>
    <col min="14878" max="14878" width="8.875" customWidth="1"/>
    <col min="14879" max="14879" width="9.875" customWidth="1"/>
    <col min="14880" max="14880" width="31.125" customWidth="1"/>
    <col min="14881" max="14881" width="13" customWidth="1"/>
    <col min="14882" max="14882" width="9.75" customWidth="1"/>
    <col min="15105" max="15105" width="7.75" customWidth="1"/>
    <col min="15106" max="15106" width="11.875" customWidth="1"/>
    <col min="15107" max="15107" width="9.25" customWidth="1"/>
    <col min="15108" max="15108" width="12" customWidth="1"/>
    <col min="15109" max="15109" width="12.875" customWidth="1"/>
    <col min="15110" max="15110" width="0" hidden="1" customWidth="1"/>
    <col min="15111" max="15111" width="10.625" customWidth="1"/>
    <col min="15112" max="15112" width="11" customWidth="1"/>
    <col min="15113" max="15113" width="9" customWidth="1"/>
    <col min="15114" max="15114" width="11.75" customWidth="1"/>
    <col min="15115" max="15115" width="0" hidden="1" customWidth="1"/>
    <col min="15116" max="15116" width="12" customWidth="1"/>
    <col min="15117" max="15117" width="0" hidden="1" customWidth="1"/>
    <col min="15118" max="15118" width="13.375" customWidth="1"/>
    <col min="15119" max="15119" width="0" hidden="1" customWidth="1"/>
    <col min="15120" max="15120" width="10.375" customWidth="1"/>
    <col min="15121" max="15121" width="16" customWidth="1"/>
    <col min="15122" max="15122" width="0" hidden="1" customWidth="1"/>
    <col min="15123" max="15123" width="9.25" customWidth="1"/>
    <col min="15124" max="15124" width="12.375" customWidth="1"/>
    <col min="15125" max="15125" width="7.125" customWidth="1"/>
    <col min="15126" max="15127" width="5.25" customWidth="1"/>
    <col min="15128" max="15128" width="6.375" customWidth="1"/>
    <col min="15129" max="15130" width="5.25" customWidth="1"/>
    <col min="15131" max="15131" width="6.75" customWidth="1"/>
    <col min="15132" max="15132" width="7.125" customWidth="1"/>
    <col min="15133" max="15133" width="11.25" customWidth="1"/>
    <col min="15134" max="15134" width="8.875" customWidth="1"/>
    <col min="15135" max="15135" width="9.875" customWidth="1"/>
    <col min="15136" max="15136" width="31.125" customWidth="1"/>
    <col min="15137" max="15137" width="13" customWidth="1"/>
    <col min="15138" max="15138" width="9.75" customWidth="1"/>
    <col min="15361" max="15361" width="7.75" customWidth="1"/>
    <col min="15362" max="15362" width="11.875" customWidth="1"/>
    <col min="15363" max="15363" width="9.25" customWidth="1"/>
    <col min="15364" max="15364" width="12" customWidth="1"/>
    <col min="15365" max="15365" width="12.875" customWidth="1"/>
    <col min="15366" max="15366" width="0" hidden="1" customWidth="1"/>
    <col min="15367" max="15367" width="10.625" customWidth="1"/>
    <col min="15368" max="15368" width="11" customWidth="1"/>
    <col min="15369" max="15369" width="9" customWidth="1"/>
    <col min="15370" max="15370" width="11.75" customWidth="1"/>
    <col min="15371" max="15371" width="0" hidden="1" customWidth="1"/>
    <col min="15372" max="15372" width="12" customWidth="1"/>
    <col min="15373" max="15373" width="0" hidden="1" customWidth="1"/>
    <col min="15374" max="15374" width="13.375" customWidth="1"/>
    <col min="15375" max="15375" width="0" hidden="1" customWidth="1"/>
    <col min="15376" max="15376" width="10.375" customWidth="1"/>
    <col min="15377" max="15377" width="16" customWidth="1"/>
    <col min="15378" max="15378" width="0" hidden="1" customWidth="1"/>
    <col min="15379" max="15379" width="9.25" customWidth="1"/>
    <col min="15380" max="15380" width="12.375" customWidth="1"/>
    <col min="15381" max="15381" width="7.125" customWidth="1"/>
    <col min="15382" max="15383" width="5.25" customWidth="1"/>
    <col min="15384" max="15384" width="6.375" customWidth="1"/>
    <col min="15385" max="15386" width="5.25" customWidth="1"/>
    <col min="15387" max="15387" width="6.75" customWidth="1"/>
    <col min="15388" max="15388" width="7.125" customWidth="1"/>
    <col min="15389" max="15389" width="11.25" customWidth="1"/>
    <col min="15390" max="15390" width="8.875" customWidth="1"/>
    <col min="15391" max="15391" width="9.875" customWidth="1"/>
    <col min="15392" max="15392" width="31.125" customWidth="1"/>
    <col min="15393" max="15393" width="13" customWidth="1"/>
    <col min="15394" max="15394" width="9.75" customWidth="1"/>
    <col min="15617" max="15617" width="7.75" customWidth="1"/>
    <col min="15618" max="15618" width="11.875" customWidth="1"/>
    <col min="15619" max="15619" width="9.25" customWidth="1"/>
    <col min="15620" max="15620" width="12" customWidth="1"/>
    <col min="15621" max="15621" width="12.875" customWidth="1"/>
    <col min="15622" max="15622" width="0" hidden="1" customWidth="1"/>
    <col min="15623" max="15623" width="10.625" customWidth="1"/>
    <col min="15624" max="15624" width="11" customWidth="1"/>
    <col min="15625" max="15625" width="9" customWidth="1"/>
    <col min="15626" max="15626" width="11.75" customWidth="1"/>
    <col min="15627" max="15627" width="0" hidden="1" customWidth="1"/>
    <col min="15628" max="15628" width="12" customWidth="1"/>
    <col min="15629" max="15629" width="0" hidden="1" customWidth="1"/>
    <col min="15630" max="15630" width="13.375" customWidth="1"/>
    <col min="15631" max="15631" width="0" hidden="1" customWidth="1"/>
    <col min="15632" max="15632" width="10.375" customWidth="1"/>
    <col min="15633" max="15633" width="16" customWidth="1"/>
    <col min="15634" max="15634" width="0" hidden="1" customWidth="1"/>
    <col min="15635" max="15635" width="9.25" customWidth="1"/>
    <col min="15636" max="15636" width="12.375" customWidth="1"/>
    <col min="15637" max="15637" width="7.125" customWidth="1"/>
    <col min="15638" max="15639" width="5.25" customWidth="1"/>
    <col min="15640" max="15640" width="6.375" customWidth="1"/>
    <col min="15641" max="15642" width="5.25" customWidth="1"/>
    <col min="15643" max="15643" width="6.75" customWidth="1"/>
    <col min="15644" max="15644" width="7.125" customWidth="1"/>
    <col min="15645" max="15645" width="11.25" customWidth="1"/>
    <col min="15646" max="15646" width="8.875" customWidth="1"/>
    <col min="15647" max="15647" width="9.875" customWidth="1"/>
    <col min="15648" max="15648" width="31.125" customWidth="1"/>
    <col min="15649" max="15649" width="13" customWidth="1"/>
    <col min="15650" max="15650" width="9.75" customWidth="1"/>
    <col min="15873" max="15873" width="7.75" customWidth="1"/>
    <col min="15874" max="15874" width="11.875" customWidth="1"/>
    <col min="15875" max="15875" width="9.25" customWidth="1"/>
    <col min="15876" max="15876" width="12" customWidth="1"/>
    <col min="15877" max="15877" width="12.875" customWidth="1"/>
    <col min="15878" max="15878" width="0" hidden="1" customWidth="1"/>
    <col min="15879" max="15879" width="10.625" customWidth="1"/>
    <col min="15880" max="15880" width="11" customWidth="1"/>
    <col min="15881" max="15881" width="9" customWidth="1"/>
    <col min="15882" max="15882" width="11.75" customWidth="1"/>
    <col min="15883" max="15883" width="0" hidden="1" customWidth="1"/>
    <col min="15884" max="15884" width="12" customWidth="1"/>
    <col min="15885" max="15885" width="0" hidden="1" customWidth="1"/>
    <col min="15886" max="15886" width="13.375" customWidth="1"/>
    <col min="15887" max="15887" width="0" hidden="1" customWidth="1"/>
    <col min="15888" max="15888" width="10.375" customWidth="1"/>
    <col min="15889" max="15889" width="16" customWidth="1"/>
    <col min="15890" max="15890" width="0" hidden="1" customWidth="1"/>
    <col min="15891" max="15891" width="9.25" customWidth="1"/>
    <col min="15892" max="15892" width="12.375" customWidth="1"/>
    <col min="15893" max="15893" width="7.125" customWidth="1"/>
    <col min="15894" max="15895" width="5.25" customWidth="1"/>
    <col min="15896" max="15896" width="6.375" customWidth="1"/>
    <col min="15897" max="15898" width="5.25" customWidth="1"/>
    <col min="15899" max="15899" width="6.75" customWidth="1"/>
    <col min="15900" max="15900" width="7.125" customWidth="1"/>
    <col min="15901" max="15901" width="11.25" customWidth="1"/>
    <col min="15902" max="15902" width="8.875" customWidth="1"/>
    <col min="15903" max="15903" width="9.875" customWidth="1"/>
    <col min="15904" max="15904" width="31.125" customWidth="1"/>
    <col min="15905" max="15905" width="13" customWidth="1"/>
    <col min="15906" max="15906" width="9.75" customWidth="1"/>
    <col min="16129" max="16129" width="7.75" customWidth="1"/>
    <col min="16130" max="16130" width="11.875" customWidth="1"/>
    <col min="16131" max="16131" width="9.25" customWidth="1"/>
    <col min="16132" max="16132" width="12" customWidth="1"/>
    <col min="16133" max="16133" width="12.875" customWidth="1"/>
    <col min="16134" max="16134" width="0" hidden="1" customWidth="1"/>
    <col min="16135" max="16135" width="10.625" customWidth="1"/>
    <col min="16136" max="16136" width="11" customWidth="1"/>
    <col min="16137" max="16137" width="9" customWidth="1"/>
    <col min="16138" max="16138" width="11.75" customWidth="1"/>
    <col min="16139" max="16139" width="0" hidden="1" customWidth="1"/>
    <col min="16140" max="16140" width="12" customWidth="1"/>
    <col min="16141" max="16141" width="0" hidden="1" customWidth="1"/>
    <col min="16142" max="16142" width="13.375" customWidth="1"/>
    <col min="16143" max="16143" width="0" hidden="1" customWidth="1"/>
    <col min="16144" max="16144" width="10.375" customWidth="1"/>
    <col min="16145" max="16145" width="16" customWidth="1"/>
    <col min="16146" max="16146" width="0" hidden="1" customWidth="1"/>
    <col min="16147" max="16147" width="9.25" customWidth="1"/>
    <col min="16148" max="16148" width="12.375" customWidth="1"/>
    <col min="16149" max="16149" width="7.125" customWidth="1"/>
    <col min="16150" max="16151" width="5.25" customWidth="1"/>
    <col min="16152" max="16152" width="6.375" customWidth="1"/>
    <col min="16153" max="16154" width="5.25" customWidth="1"/>
    <col min="16155" max="16155" width="6.75" customWidth="1"/>
    <col min="16156" max="16156" width="7.125" customWidth="1"/>
    <col min="16157" max="16157" width="11.25" customWidth="1"/>
    <col min="16158" max="16158" width="8.875" customWidth="1"/>
    <col min="16159" max="16159" width="9.875" customWidth="1"/>
    <col min="16160" max="16160" width="31.125" customWidth="1"/>
    <col min="16161" max="16161" width="13" customWidth="1"/>
    <col min="16162" max="16162" width="9.75" customWidth="1"/>
  </cols>
  <sheetData>
    <row r="1" spans="1:39" ht="27.75" x14ac:dyDescent="0.65">
      <c r="A1" s="1208" t="s">
        <v>1362</v>
      </c>
      <c r="B1" s="1208"/>
      <c r="C1" s="1208"/>
      <c r="D1" s="1208"/>
      <c r="E1" s="1208"/>
      <c r="F1" s="1208"/>
      <c r="G1" s="1208"/>
      <c r="H1" s="1208"/>
      <c r="I1" s="1208"/>
      <c r="J1" s="1208"/>
      <c r="K1" s="1208"/>
      <c r="L1" s="1208"/>
      <c r="M1" s="1208"/>
      <c r="N1" s="1208"/>
      <c r="O1" s="1208"/>
      <c r="P1" s="1208"/>
      <c r="Q1" s="1208"/>
      <c r="R1" s="1208"/>
      <c r="S1" s="1208"/>
      <c r="T1" s="1208"/>
      <c r="U1" s="1208"/>
      <c r="V1" s="1208"/>
      <c r="W1" s="1208"/>
      <c r="X1" s="1208"/>
      <c r="Y1" s="1208"/>
      <c r="Z1" s="1208"/>
      <c r="AA1" s="1208"/>
      <c r="AB1" s="1208"/>
      <c r="AC1" s="1208"/>
      <c r="AD1" s="1208"/>
      <c r="AE1" s="1208"/>
      <c r="AF1" s="883"/>
      <c r="AG1" s="883"/>
      <c r="AH1" s="883"/>
      <c r="AI1" s="883"/>
    </row>
    <row r="2" spans="1:39" ht="24" customHeight="1" x14ac:dyDescent="0.65">
      <c r="A2" s="1208" t="s">
        <v>5000</v>
      </c>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c r="AE2" s="883"/>
      <c r="AF2" s="883"/>
      <c r="AG2" s="883"/>
      <c r="AH2" s="883"/>
      <c r="AI2" s="883"/>
    </row>
    <row r="3" spans="1:39" ht="20.25" customHeight="1" x14ac:dyDescent="0.55000000000000004">
      <c r="A3" s="1258" t="s">
        <v>163</v>
      </c>
      <c r="B3" s="1258" t="s">
        <v>1364</v>
      </c>
      <c r="C3" s="1253" t="s">
        <v>1365</v>
      </c>
      <c r="D3" s="1253" t="s">
        <v>189</v>
      </c>
      <c r="E3" s="1254" t="s">
        <v>165</v>
      </c>
      <c r="F3" s="1254"/>
      <c r="G3" s="1254"/>
      <c r="H3" s="1255" t="s">
        <v>190</v>
      </c>
      <c r="I3" s="1255" t="s">
        <v>194</v>
      </c>
      <c r="J3" s="1255" t="s">
        <v>2490</v>
      </c>
      <c r="K3" s="1255"/>
      <c r="L3" s="1255" t="s">
        <v>191</v>
      </c>
      <c r="M3" s="1255" t="s">
        <v>192</v>
      </c>
      <c r="N3" s="1255" t="s">
        <v>193</v>
      </c>
      <c r="O3" s="1256" t="s">
        <v>2492</v>
      </c>
      <c r="P3" s="1256" t="s">
        <v>2493</v>
      </c>
      <c r="Q3" s="1257" t="s">
        <v>2494</v>
      </c>
      <c r="R3" s="1257" t="s">
        <v>2495</v>
      </c>
      <c r="S3" s="1257" t="s">
        <v>1374</v>
      </c>
      <c r="T3" s="1257" t="s">
        <v>2496</v>
      </c>
      <c r="U3" s="1254" t="s">
        <v>1369</v>
      </c>
      <c r="V3" s="1254"/>
      <c r="W3" s="1254"/>
      <c r="X3" s="1254"/>
      <c r="Y3" s="1254"/>
      <c r="Z3" s="1254"/>
      <c r="AA3" s="1254"/>
      <c r="AB3" s="1254"/>
      <c r="AC3" s="1261" t="s">
        <v>122</v>
      </c>
      <c r="AD3" s="1261" t="s">
        <v>124</v>
      </c>
      <c r="AE3" s="1255" t="s">
        <v>214</v>
      </c>
      <c r="AF3" s="1255" t="s">
        <v>175</v>
      </c>
    </row>
    <row r="4" spans="1:39" ht="44.25" customHeight="1" x14ac:dyDescent="0.2">
      <c r="A4" s="1258"/>
      <c r="B4" s="1258"/>
      <c r="C4" s="1253"/>
      <c r="D4" s="1253"/>
      <c r="E4" s="1255" t="s">
        <v>1371</v>
      </c>
      <c r="F4" s="1257" t="s">
        <v>187</v>
      </c>
      <c r="G4" s="1255" t="s">
        <v>188</v>
      </c>
      <c r="H4" s="1255"/>
      <c r="I4" s="1255"/>
      <c r="J4" s="1255"/>
      <c r="K4" s="1255"/>
      <c r="L4" s="1255"/>
      <c r="M4" s="1255"/>
      <c r="N4" s="1255"/>
      <c r="O4" s="1256"/>
      <c r="P4" s="1256"/>
      <c r="Q4" s="1257"/>
      <c r="R4" s="1257"/>
      <c r="S4" s="1257"/>
      <c r="T4" s="1257"/>
      <c r="U4" s="1259" t="s">
        <v>1372</v>
      </c>
      <c r="V4" s="1259"/>
      <c r="W4" s="1260" t="s">
        <v>106</v>
      </c>
      <c r="X4" s="1260"/>
      <c r="Y4" s="1260" t="s">
        <v>212</v>
      </c>
      <c r="Z4" s="1260"/>
      <c r="AA4" s="1257" t="s">
        <v>213</v>
      </c>
      <c r="AB4" s="1257"/>
      <c r="AC4" s="1261"/>
      <c r="AD4" s="1261"/>
      <c r="AE4" s="1255"/>
      <c r="AF4" s="1255"/>
    </row>
    <row r="5" spans="1:39" s="526" customFormat="1" ht="32.25" customHeight="1" x14ac:dyDescent="0.5">
      <c r="A5" s="1258"/>
      <c r="B5" s="1258"/>
      <c r="C5" s="1253"/>
      <c r="D5" s="1253"/>
      <c r="E5" s="1255"/>
      <c r="F5" s="1257"/>
      <c r="G5" s="1255"/>
      <c r="H5" s="1255"/>
      <c r="I5" s="1255"/>
      <c r="J5" s="1255"/>
      <c r="K5" s="1255"/>
      <c r="L5" s="1255"/>
      <c r="M5" s="1255"/>
      <c r="N5" s="1255"/>
      <c r="O5" s="1256"/>
      <c r="P5" s="1256"/>
      <c r="Q5" s="1257"/>
      <c r="R5" s="1257"/>
      <c r="S5" s="1257"/>
      <c r="T5" s="1257"/>
      <c r="U5" s="884" t="s">
        <v>218</v>
      </c>
      <c r="V5" s="885" t="s">
        <v>219</v>
      </c>
      <c r="W5" s="885" t="s">
        <v>218</v>
      </c>
      <c r="X5" s="884" t="s">
        <v>219</v>
      </c>
      <c r="Y5" s="885" t="s">
        <v>218</v>
      </c>
      <c r="Z5" s="885" t="s">
        <v>219</v>
      </c>
      <c r="AA5" s="886" t="s">
        <v>218</v>
      </c>
      <c r="AB5" s="886" t="s">
        <v>219</v>
      </c>
      <c r="AC5" s="1261"/>
      <c r="AD5" s="1261"/>
      <c r="AE5" s="1255"/>
      <c r="AF5" s="1255"/>
    </row>
    <row r="6" spans="1:39" ht="111.75" customHeight="1" x14ac:dyDescent="0.4">
      <c r="A6" s="808">
        <v>1</v>
      </c>
      <c r="B6" s="813">
        <v>241397</v>
      </c>
      <c r="C6" s="813" t="s">
        <v>5001</v>
      </c>
      <c r="D6" s="537" t="s">
        <v>4461</v>
      </c>
      <c r="E6" s="537" t="s">
        <v>5002</v>
      </c>
      <c r="F6" s="537" t="s">
        <v>5003</v>
      </c>
      <c r="G6" s="537" t="s">
        <v>5003</v>
      </c>
      <c r="H6" s="537" t="s">
        <v>4645</v>
      </c>
      <c r="I6" s="804" t="s">
        <v>2530</v>
      </c>
      <c r="J6" s="807" t="s">
        <v>323</v>
      </c>
      <c r="K6" s="808">
        <v>10</v>
      </c>
      <c r="L6" s="807" t="s">
        <v>101</v>
      </c>
      <c r="M6" s="807">
        <v>218</v>
      </c>
      <c r="N6" s="807" t="s">
        <v>4646</v>
      </c>
      <c r="O6" s="539" t="s">
        <v>4647</v>
      </c>
      <c r="P6" s="540" t="s">
        <v>242</v>
      </c>
      <c r="Q6" s="807" t="s">
        <v>4648</v>
      </c>
      <c r="R6" s="804" t="s">
        <v>4649</v>
      </c>
      <c r="S6" s="807" t="s">
        <v>4650</v>
      </c>
      <c r="T6" s="807" t="s">
        <v>4651</v>
      </c>
      <c r="U6" s="541">
        <v>0</v>
      </c>
      <c r="V6" s="541">
        <v>0</v>
      </c>
      <c r="W6" s="541">
        <v>1</v>
      </c>
      <c r="X6" s="541">
        <v>12</v>
      </c>
      <c r="Y6" s="541">
        <v>0</v>
      </c>
      <c r="Z6" s="541">
        <v>0</v>
      </c>
      <c r="AA6" s="887">
        <f>SUM(U6,W6,Y6)</f>
        <v>1</v>
      </c>
      <c r="AB6" s="887">
        <f>SUM(V6,X6,Z6)</f>
        <v>12</v>
      </c>
      <c r="AC6" s="815" t="s">
        <v>118</v>
      </c>
      <c r="AD6" s="807" t="s">
        <v>115</v>
      </c>
      <c r="AE6" s="647" t="s">
        <v>142</v>
      </c>
      <c r="AF6" s="751" t="s">
        <v>4652</v>
      </c>
      <c r="AG6" s="888"/>
      <c r="AH6" s="889"/>
      <c r="AI6" s="883"/>
      <c r="AM6" s="330"/>
    </row>
    <row r="7" spans="1:39" s="891" customFormat="1" ht="80.25" customHeight="1" x14ac:dyDescent="0.2">
      <c r="A7" s="1194">
        <v>2</v>
      </c>
      <c r="B7" s="1195">
        <v>241398</v>
      </c>
      <c r="C7" s="1116" t="s">
        <v>5004</v>
      </c>
      <c r="D7" s="1262" t="s">
        <v>5005</v>
      </c>
      <c r="E7" s="1247" t="s">
        <v>5006</v>
      </c>
      <c r="F7" s="1247" t="s">
        <v>5007</v>
      </c>
      <c r="G7" s="1262" t="s">
        <v>3060</v>
      </c>
      <c r="H7" s="890" t="s">
        <v>4653</v>
      </c>
      <c r="I7" s="431" t="s">
        <v>2530</v>
      </c>
      <c r="J7" s="805" t="s">
        <v>323</v>
      </c>
      <c r="K7" s="891">
        <v>10</v>
      </c>
      <c r="L7" s="805" t="s">
        <v>96</v>
      </c>
      <c r="M7" s="892"/>
      <c r="N7" s="893"/>
      <c r="P7" s="551" t="s">
        <v>242</v>
      </c>
      <c r="Q7" s="894" t="s">
        <v>4654</v>
      </c>
      <c r="R7" s="798" t="s">
        <v>4655</v>
      </c>
      <c r="S7" s="429" t="s">
        <v>4656</v>
      </c>
      <c r="T7" s="895" t="s">
        <v>4657</v>
      </c>
      <c r="U7" s="798" t="s">
        <v>153</v>
      </c>
      <c r="V7" s="798">
        <v>3</v>
      </c>
      <c r="W7" s="798"/>
      <c r="X7" s="798">
        <v>9</v>
      </c>
      <c r="Y7" s="798"/>
      <c r="Z7" s="896" t="s">
        <v>153</v>
      </c>
      <c r="AA7" s="897">
        <f>SUM(U7,W7,Y7)</f>
        <v>0</v>
      </c>
      <c r="AB7" s="897">
        <f>SUM(V7,X7,Z7)</f>
        <v>12</v>
      </c>
      <c r="AC7" s="814" t="s">
        <v>537</v>
      </c>
      <c r="AD7" s="805" t="s">
        <v>115</v>
      </c>
      <c r="AE7" s="898" t="s">
        <v>141</v>
      </c>
      <c r="AF7" s="1263" t="s">
        <v>4658</v>
      </c>
      <c r="AG7" s="899"/>
      <c r="AH7" s="889"/>
      <c r="AI7" s="374"/>
      <c r="AM7" s="1012"/>
    </row>
    <row r="8" spans="1:39" s="891" customFormat="1" ht="51.75" customHeight="1" x14ac:dyDescent="0.2">
      <c r="A8" s="1186"/>
      <c r="B8" s="1197"/>
      <c r="C8" s="1117"/>
      <c r="D8" s="1262"/>
      <c r="E8" s="1247"/>
      <c r="F8" s="1247"/>
      <c r="G8" s="1262"/>
      <c r="H8" s="900" t="s">
        <v>4659</v>
      </c>
      <c r="I8" s="804" t="s">
        <v>2645</v>
      </c>
      <c r="J8" s="575" t="s">
        <v>104</v>
      </c>
      <c r="K8" s="900">
        <v>10</v>
      </c>
      <c r="L8" s="575" t="s">
        <v>96</v>
      </c>
      <c r="M8" s="901"/>
      <c r="N8" s="892"/>
      <c r="O8" s="902"/>
      <c r="P8" s="903" t="s">
        <v>242</v>
      </c>
      <c r="Q8" s="900" t="s">
        <v>4660</v>
      </c>
      <c r="R8" s="900" t="s">
        <v>4661</v>
      </c>
      <c r="S8" s="242" t="s">
        <v>4662</v>
      </c>
      <c r="T8" s="904" t="s">
        <v>4663</v>
      </c>
      <c r="U8" s="799"/>
      <c r="V8" s="799"/>
      <c r="W8" s="799"/>
      <c r="X8" s="799"/>
      <c r="Y8" s="799"/>
      <c r="Z8" s="799"/>
      <c r="AA8" s="799"/>
      <c r="AB8" s="905"/>
      <c r="AC8" s="815"/>
      <c r="AD8" s="807"/>
      <c r="AE8" s="647"/>
      <c r="AF8" s="1264"/>
      <c r="AG8" s="899"/>
      <c r="AH8" s="889"/>
      <c r="AI8" s="374"/>
      <c r="AM8" s="1013"/>
    </row>
    <row r="9" spans="1:39" s="891" customFormat="1" ht="117.75" customHeight="1" x14ac:dyDescent="0.2">
      <c r="A9" s="809">
        <v>3</v>
      </c>
      <c r="B9" s="810">
        <v>241398</v>
      </c>
      <c r="C9" s="810" t="s">
        <v>5008</v>
      </c>
      <c r="D9" s="547" t="s">
        <v>592</v>
      </c>
      <c r="E9" s="809" t="s">
        <v>4102</v>
      </c>
      <c r="F9" s="547"/>
      <c r="G9" s="809" t="s">
        <v>228</v>
      </c>
      <c r="H9" s="792" t="s">
        <v>4664</v>
      </c>
      <c r="I9" s="371" t="s">
        <v>2530</v>
      </c>
      <c r="J9" s="817" t="s">
        <v>104</v>
      </c>
      <c r="K9" s="809">
        <v>30</v>
      </c>
      <c r="L9" s="817" t="s">
        <v>96</v>
      </c>
      <c r="M9" s="410"/>
      <c r="N9" s="410"/>
      <c r="O9" s="411"/>
      <c r="P9" s="411" t="s">
        <v>242</v>
      </c>
      <c r="Q9" s="817" t="s">
        <v>4665</v>
      </c>
      <c r="R9" s="414" t="s">
        <v>4666</v>
      </c>
      <c r="S9" s="906" t="s">
        <v>4667</v>
      </c>
      <c r="T9" s="414" t="s">
        <v>4668</v>
      </c>
      <c r="U9" s="414" t="s">
        <v>153</v>
      </c>
      <c r="V9" s="414" t="s">
        <v>153</v>
      </c>
      <c r="W9" s="414" t="s">
        <v>153</v>
      </c>
      <c r="X9" s="414" t="s">
        <v>153</v>
      </c>
      <c r="Y9" s="414" t="s">
        <v>153</v>
      </c>
      <c r="Z9" s="414" t="s">
        <v>153</v>
      </c>
      <c r="AA9" s="907">
        <f t="shared" ref="AA9:AB14" si="0">SUM(U9,W9,Y9)</f>
        <v>0</v>
      </c>
      <c r="AB9" s="907">
        <f t="shared" si="0"/>
        <v>0</v>
      </c>
      <c r="AC9" s="415" t="s">
        <v>537</v>
      </c>
      <c r="AD9" s="817" t="s">
        <v>115</v>
      </c>
      <c r="AE9" s="817" t="s">
        <v>84</v>
      </c>
      <c r="AF9" s="497" t="s">
        <v>4669</v>
      </c>
      <c r="AG9" s="899"/>
      <c r="AH9" s="889"/>
      <c r="AI9" s="374"/>
    </row>
    <row r="10" spans="1:39" s="282" customFormat="1" ht="135" customHeight="1" x14ac:dyDescent="0.2">
      <c r="A10" s="809">
        <v>4</v>
      </c>
      <c r="B10" s="810">
        <v>241400</v>
      </c>
      <c r="C10" s="810" t="s">
        <v>5009</v>
      </c>
      <c r="D10" s="547" t="s">
        <v>4051</v>
      </c>
      <c r="E10" s="547" t="s">
        <v>5010</v>
      </c>
      <c r="F10" s="547" t="s">
        <v>4053</v>
      </c>
      <c r="G10" s="547" t="s">
        <v>4054</v>
      </c>
      <c r="H10" s="547" t="s">
        <v>4670</v>
      </c>
      <c r="I10" s="395" t="s">
        <v>2530</v>
      </c>
      <c r="J10" s="817" t="s">
        <v>323</v>
      </c>
      <c r="K10" s="817">
        <v>10</v>
      </c>
      <c r="L10" s="817" t="s">
        <v>101</v>
      </c>
      <c r="M10" s="692">
        <v>475</v>
      </c>
      <c r="N10" s="371" t="s">
        <v>4671</v>
      </c>
      <c r="O10" s="475" t="s">
        <v>4672</v>
      </c>
      <c r="P10" s="398" t="s">
        <v>242</v>
      </c>
      <c r="Q10" s="411" t="s">
        <v>4673</v>
      </c>
      <c r="R10" s="405" t="s">
        <v>3730</v>
      </c>
      <c r="S10" s="371" t="s">
        <v>4674</v>
      </c>
      <c r="T10" s="371" t="s">
        <v>4675</v>
      </c>
      <c r="U10" s="414" t="s">
        <v>153</v>
      </c>
      <c r="V10" s="414" t="s">
        <v>153</v>
      </c>
      <c r="W10" s="414" t="s">
        <v>153</v>
      </c>
      <c r="X10" s="414" t="s">
        <v>153</v>
      </c>
      <c r="Y10" s="414" t="s">
        <v>153</v>
      </c>
      <c r="Z10" s="414" t="s">
        <v>153</v>
      </c>
      <c r="AA10" s="907">
        <f t="shared" si="0"/>
        <v>0</v>
      </c>
      <c r="AB10" s="907">
        <f t="shared" si="0"/>
        <v>0</v>
      </c>
      <c r="AC10" s="400" t="s">
        <v>537</v>
      </c>
      <c r="AD10" s="817" t="s">
        <v>115</v>
      </c>
      <c r="AE10" s="817" t="s">
        <v>141</v>
      </c>
      <c r="AF10" s="908" t="s">
        <v>4676</v>
      </c>
      <c r="AG10" s="909"/>
      <c r="AH10" s="909"/>
      <c r="AI10" s="910"/>
    </row>
    <row r="11" spans="1:39" s="282" customFormat="1" ht="160.5" customHeight="1" x14ac:dyDescent="0.2">
      <c r="A11" s="811">
        <v>5</v>
      </c>
      <c r="B11" s="812">
        <v>241401</v>
      </c>
      <c r="C11" s="810" t="s">
        <v>1451</v>
      </c>
      <c r="D11" s="756" t="s">
        <v>4086</v>
      </c>
      <c r="E11" s="756" t="s">
        <v>5011</v>
      </c>
      <c r="F11" s="756" t="s">
        <v>4087</v>
      </c>
      <c r="G11" s="756" t="s">
        <v>3971</v>
      </c>
      <c r="H11" s="756" t="s">
        <v>4677</v>
      </c>
      <c r="I11" s="801" t="s">
        <v>549</v>
      </c>
      <c r="J11" s="805" t="s">
        <v>339</v>
      </c>
      <c r="K11" s="805">
        <v>30</v>
      </c>
      <c r="L11" s="805" t="s">
        <v>96</v>
      </c>
      <c r="M11" s="911"/>
      <c r="N11" s="912"/>
      <c r="O11" s="913" t="s">
        <v>4678</v>
      </c>
      <c r="P11" s="454" t="s">
        <v>242</v>
      </c>
      <c r="Q11" s="551" t="s">
        <v>4679</v>
      </c>
      <c r="R11" s="405" t="s">
        <v>4680</v>
      </c>
      <c r="S11" s="371" t="s">
        <v>4681</v>
      </c>
      <c r="T11" s="371" t="s">
        <v>4682</v>
      </c>
      <c r="U11" s="414">
        <v>2</v>
      </c>
      <c r="V11" s="414">
        <v>1</v>
      </c>
      <c r="W11" s="414" t="s">
        <v>153</v>
      </c>
      <c r="X11" s="414" t="s">
        <v>153</v>
      </c>
      <c r="Y11" s="414" t="s">
        <v>153</v>
      </c>
      <c r="Z11" s="414" t="s">
        <v>153</v>
      </c>
      <c r="AA11" s="907">
        <f t="shared" si="0"/>
        <v>2</v>
      </c>
      <c r="AB11" s="907">
        <f t="shared" si="0"/>
        <v>1</v>
      </c>
      <c r="AC11" s="400" t="s">
        <v>118</v>
      </c>
      <c r="AD11" s="817" t="s">
        <v>115</v>
      </c>
      <c r="AE11" s="817" t="s">
        <v>3733</v>
      </c>
      <c r="AF11" s="497" t="s">
        <v>4683</v>
      </c>
      <c r="AG11" s="909"/>
      <c r="AH11" s="909"/>
      <c r="AI11" s="910"/>
    </row>
    <row r="12" spans="1:39" s="282" customFormat="1" ht="112.5" customHeight="1" thickBot="1" x14ac:dyDescent="0.25">
      <c r="A12" s="1014">
        <v>6</v>
      </c>
      <c r="B12" s="1015">
        <v>241401</v>
      </c>
      <c r="C12" s="1016" t="s">
        <v>5012</v>
      </c>
      <c r="D12" s="914" t="s">
        <v>5013</v>
      </c>
      <c r="E12" s="914" t="s">
        <v>5014</v>
      </c>
      <c r="F12" s="914" t="s">
        <v>5015</v>
      </c>
      <c r="G12" s="914" t="s">
        <v>5016</v>
      </c>
      <c r="H12" s="914" t="s">
        <v>4684</v>
      </c>
      <c r="I12" s="915" t="s">
        <v>564</v>
      </c>
      <c r="J12" s="916" t="s">
        <v>104</v>
      </c>
      <c r="K12" s="916">
        <v>10</v>
      </c>
      <c r="L12" s="916" t="s">
        <v>101</v>
      </c>
      <c r="M12" s="914">
        <v>474</v>
      </c>
      <c r="N12" s="914" t="s">
        <v>4685</v>
      </c>
      <c r="O12" s="917" t="s">
        <v>4686</v>
      </c>
      <c r="P12" s="590" t="s">
        <v>242</v>
      </c>
      <c r="Q12" s="918" t="s">
        <v>4687</v>
      </c>
      <c r="R12" s="919" t="s">
        <v>4688</v>
      </c>
      <c r="S12" s="914" t="s">
        <v>4689</v>
      </c>
      <c r="T12" s="914" t="s">
        <v>4690</v>
      </c>
      <c r="U12" s="920">
        <v>2</v>
      </c>
      <c r="V12" s="920">
        <v>0</v>
      </c>
      <c r="W12" s="920">
        <v>0</v>
      </c>
      <c r="X12" s="920">
        <v>0</v>
      </c>
      <c r="Y12" s="920">
        <v>0</v>
      </c>
      <c r="Z12" s="920">
        <v>0</v>
      </c>
      <c r="AA12" s="921">
        <f t="shared" si="0"/>
        <v>2</v>
      </c>
      <c r="AB12" s="921">
        <f t="shared" si="0"/>
        <v>0</v>
      </c>
      <c r="AC12" s="922" t="s">
        <v>118</v>
      </c>
      <c r="AD12" s="916" t="s">
        <v>115</v>
      </c>
      <c r="AE12" s="916" t="s">
        <v>4691</v>
      </c>
      <c r="AF12" s="923" t="s">
        <v>4692</v>
      </c>
      <c r="AG12" s="909"/>
      <c r="AH12" s="909"/>
      <c r="AI12" s="910"/>
    </row>
    <row r="13" spans="1:39" s="282" customFormat="1" ht="135.75" customHeight="1" x14ac:dyDescent="0.5">
      <c r="A13" s="808">
        <v>7</v>
      </c>
      <c r="B13" s="813">
        <v>241401</v>
      </c>
      <c r="C13" s="800" t="s">
        <v>4210</v>
      </c>
      <c r="D13" s="804" t="s">
        <v>5017</v>
      </c>
      <c r="E13" s="804" t="s">
        <v>1873</v>
      </c>
      <c r="F13" s="804" t="s">
        <v>5018</v>
      </c>
      <c r="G13" s="804" t="s">
        <v>3971</v>
      </c>
      <c r="H13" s="804" t="s">
        <v>4693</v>
      </c>
      <c r="I13" s="802" t="s">
        <v>2510</v>
      </c>
      <c r="J13" s="807" t="s">
        <v>104</v>
      </c>
      <c r="K13" s="807">
        <v>30</v>
      </c>
      <c r="L13" s="807" t="s">
        <v>96</v>
      </c>
      <c r="M13" s="924"/>
      <c r="N13" s="674"/>
      <c r="O13" s="652" t="s">
        <v>4694</v>
      </c>
      <c r="P13" s="465" t="s">
        <v>242</v>
      </c>
      <c r="Q13" s="540" t="s">
        <v>4695</v>
      </c>
      <c r="R13" s="653" t="s">
        <v>4696</v>
      </c>
      <c r="S13" s="804" t="s">
        <v>4697</v>
      </c>
      <c r="T13" s="804" t="s">
        <v>4698</v>
      </c>
      <c r="U13" s="470">
        <v>0</v>
      </c>
      <c r="V13" s="470">
        <v>0</v>
      </c>
      <c r="W13" s="470">
        <v>0</v>
      </c>
      <c r="X13" s="470">
        <v>0</v>
      </c>
      <c r="Y13" s="470">
        <v>0</v>
      </c>
      <c r="Z13" s="470">
        <v>0</v>
      </c>
      <c r="AA13" s="887">
        <f t="shared" si="0"/>
        <v>0</v>
      </c>
      <c r="AB13" s="887">
        <f t="shared" si="0"/>
        <v>0</v>
      </c>
      <c r="AC13" s="654" t="s">
        <v>118</v>
      </c>
      <c r="AD13" s="807" t="s">
        <v>115</v>
      </c>
      <c r="AE13" s="807" t="s">
        <v>3669</v>
      </c>
      <c r="AF13" s="925" t="s">
        <v>4699</v>
      </c>
      <c r="AG13" s="909"/>
      <c r="AH13" s="909"/>
      <c r="AI13" s="910"/>
    </row>
    <row r="14" spans="1:39" s="282" customFormat="1" ht="57.75" customHeight="1" x14ac:dyDescent="0.5">
      <c r="A14" s="1190">
        <v>8</v>
      </c>
      <c r="B14" s="1191">
        <v>241402</v>
      </c>
      <c r="C14" s="1265" t="s">
        <v>5019</v>
      </c>
      <c r="D14" s="1266" t="s">
        <v>3890</v>
      </c>
      <c r="E14" s="1266" t="s">
        <v>5020</v>
      </c>
      <c r="F14" s="1266" t="s">
        <v>5021</v>
      </c>
      <c r="G14" s="1266" t="s">
        <v>5022</v>
      </c>
      <c r="H14" s="803" t="s">
        <v>4700</v>
      </c>
      <c r="I14" s="801" t="s">
        <v>2645</v>
      </c>
      <c r="J14" s="805" t="s">
        <v>104</v>
      </c>
      <c r="K14" s="555">
        <v>30</v>
      </c>
      <c r="L14" s="555" t="s">
        <v>96</v>
      </c>
      <c r="M14" s="926"/>
      <c r="N14" s="639"/>
      <c r="O14" s="927" t="s">
        <v>4701</v>
      </c>
      <c r="P14" s="928" t="s">
        <v>304</v>
      </c>
      <c r="Q14" s="929" t="s">
        <v>571</v>
      </c>
      <c r="R14" s="929" t="s">
        <v>571</v>
      </c>
      <c r="S14" s="431" t="s">
        <v>4702</v>
      </c>
      <c r="T14" s="431" t="s">
        <v>4703</v>
      </c>
      <c r="U14" s="457">
        <v>0</v>
      </c>
      <c r="V14" s="457">
        <v>0</v>
      </c>
      <c r="W14" s="457">
        <v>0</v>
      </c>
      <c r="X14" s="457">
        <v>0</v>
      </c>
      <c r="Y14" s="457">
        <v>0</v>
      </c>
      <c r="Z14" s="457">
        <v>0</v>
      </c>
      <c r="AA14" s="897">
        <f t="shared" si="0"/>
        <v>0</v>
      </c>
      <c r="AB14" s="897">
        <f t="shared" si="0"/>
        <v>0</v>
      </c>
      <c r="AC14" s="460" t="s">
        <v>115</v>
      </c>
      <c r="AD14" s="805" t="s">
        <v>115</v>
      </c>
      <c r="AE14" s="805" t="s">
        <v>142</v>
      </c>
      <c r="AF14" s="1267" t="s">
        <v>4704</v>
      </c>
      <c r="AG14" s="909"/>
      <c r="AH14" s="909"/>
      <c r="AI14" s="910"/>
    </row>
    <row r="15" spans="1:39" s="282" customFormat="1" ht="45" customHeight="1" x14ac:dyDescent="0.5">
      <c r="A15" s="1190"/>
      <c r="B15" s="1191"/>
      <c r="C15" s="1265"/>
      <c r="D15" s="1266"/>
      <c r="E15" s="1266"/>
      <c r="F15" s="1266"/>
      <c r="G15" s="1266"/>
      <c r="H15" s="930" t="s">
        <v>4705</v>
      </c>
      <c r="I15" s="931" t="s">
        <v>2530</v>
      </c>
      <c r="J15" s="932" t="s">
        <v>323</v>
      </c>
      <c r="K15" s="806">
        <v>30</v>
      </c>
      <c r="L15" s="806" t="s">
        <v>96</v>
      </c>
      <c r="M15" s="933"/>
      <c r="N15" s="934"/>
      <c r="O15" s="935" t="s">
        <v>4530</v>
      </c>
      <c r="P15" s="568" t="s">
        <v>242</v>
      </c>
      <c r="Q15" s="760" t="s">
        <v>4706</v>
      </c>
      <c r="R15" s="655" t="s">
        <v>4707</v>
      </c>
      <c r="S15" s="223" t="s">
        <v>4708</v>
      </c>
      <c r="T15" s="223" t="s">
        <v>4709</v>
      </c>
      <c r="U15" s="936"/>
      <c r="V15" s="936"/>
      <c r="W15" s="936"/>
      <c r="X15" s="936"/>
      <c r="Y15" s="936"/>
      <c r="Z15" s="936"/>
      <c r="AA15" s="937"/>
      <c r="AB15" s="937"/>
      <c r="AC15" s="654"/>
      <c r="AD15" s="807"/>
      <c r="AE15" s="807"/>
      <c r="AF15" s="1267"/>
      <c r="AG15" s="909"/>
      <c r="AH15" s="909"/>
      <c r="AI15" s="910"/>
    </row>
    <row r="16" spans="1:39" s="282" customFormat="1" ht="70.5" customHeight="1" x14ac:dyDescent="0.2">
      <c r="A16" s="1190">
        <v>9</v>
      </c>
      <c r="B16" s="1191">
        <v>241403</v>
      </c>
      <c r="C16" s="1116" t="s">
        <v>5023</v>
      </c>
      <c r="D16" s="1190" t="s">
        <v>5005</v>
      </c>
      <c r="E16" s="1266" t="s">
        <v>5024</v>
      </c>
      <c r="F16" s="1249" t="s">
        <v>3060</v>
      </c>
      <c r="G16" s="1249" t="s">
        <v>3060</v>
      </c>
      <c r="H16" s="555" t="s">
        <v>4710</v>
      </c>
      <c r="I16" s="461" t="s">
        <v>2530</v>
      </c>
      <c r="J16" s="555" t="s">
        <v>323</v>
      </c>
      <c r="K16" s="555">
        <v>10</v>
      </c>
      <c r="L16" s="555" t="s">
        <v>99</v>
      </c>
      <c r="M16" s="555" t="s">
        <v>4711</v>
      </c>
      <c r="N16" s="431" t="s">
        <v>4712</v>
      </c>
      <c r="O16" s="640"/>
      <c r="P16" s="641" t="s">
        <v>242</v>
      </c>
      <c r="Q16" s="558" t="s">
        <v>4713</v>
      </c>
      <c r="R16" s="642" t="s">
        <v>4714</v>
      </c>
      <c r="S16" s="431" t="s">
        <v>4715</v>
      </c>
      <c r="T16" s="431" t="s">
        <v>4716</v>
      </c>
      <c r="U16" s="457">
        <v>0</v>
      </c>
      <c r="V16" s="457">
        <v>0</v>
      </c>
      <c r="W16" s="457">
        <v>0</v>
      </c>
      <c r="X16" s="457">
        <v>1</v>
      </c>
      <c r="Y16" s="457">
        <v>0</v>
      </c>
      <c r="Z16" s="457">
        <v>0</v>
      </c>
      <c r="AA16" s="897">
        <f>SUM(U16,W16,Y16)</f>
        <v>0</v>
      </c>
      <c r="AB16" s="897">
        <f>SUM(V16,X16,Z16)</f>
        <v>1</v>
      </c>
      <c r="AC16" s="460" t="s">
        <v>115</v>
      </c>
      <c r="AD16" s="805" t="s">
        <v>123</v>
      </c>
      <c r="AE16" s="805" t="s">
        <v>3733</v>
      </c>
      <c r="AF16" s="1268" t="s">
        <v>4717</v>
      </c>
      <c r="AG16" s="909"/>
      <c r="AH16" s="909"/>
      <c r="AI16" s="910"/>
    </row>
    <row r="17" spans="1:35" s="282" customFormat="1" ht="57.75" customHeight="1" x14ac:dyDescent="0.5">
      <c r="A17" s="1190"/>
      <c r="B17" s="1191"/>
      <c r="C17" s="1117"/>
      <c r="D17" s="1190"/>
      <c r="E17" s="1266"/>
      <c r="F17" s="1249"/>
      <c r="G17" s="1249"/>
      <c r="H17" s="807" t="s">
        <v>4718</v>
      </c>
      <c r="I17" s="802" t="s">
        <v>2757</v>
      </c>
      <c r="J17" s="807" t="s">
        <v>104</v>
      </c>
      <c r="K17" s="807">
        <v>30</v>
      </c>
      <c r="L17" s="807" t="s">
        <v>96</v>
      </c>
      <c r="M17" s="924"/>
      <c r="N17" s="674"/>
      <c r="O17" s="652"/>
      <c r="P17" s="465" t="s">
        <v>242</v>
      </c>
      <c r="Q17" s="540" t="s">
        <v>4719</v>
      </c>
      <c r="R17" s="653" t="s">
        <v>4720</v>
      </c>
      <c r="S17" s="804" t="s">
        <v>4721</v>
      </c>
      <c r="T17" s="804" t="s">
        <v>4722</v>
      </c>
      <c r="U17" s="470"/>
      <c r="V17" s="470"/>
      <c r="W17" s="470"/>
      <c r="X17" s="470"/>
      <c r="Y17" s="470"/>
      <c r="Z17" s="470"/>
      <c r="AA17" s="887"/>
      <c r="AB17" s="887"/>
      <c r="AC17" s="654"/>
      <c r="AD17" s="807"/>
      <c r="AE17" s="807"/>
      <c r="AF17" s="1268"/>
      <c r="AG17" s="909"/>
      <c r="AH17" s="909"/>
      <c r="AI17" s="910"/>
    </row>
    <row r="18" spans="1:35" s="282" customFormat="1" ht="134.25" customHeight="1" x14ac:dyDescent="0.5">
      <c r="A18" s="809">
        <v>10</v>
      </c>
      <c r="B18" s="810">
        <v>241403</v>
      </c>
      <c r="C18" s="419" t="s">
        <v>4025</v>
      </c>
      <c r="D18" s="371" t="s">
        <v>4101</v>
      </c>
      <c r="E18" s="371" t="s">
        <v>5025</v>
      </c>
      <c r="F18" s="371" t="s">
        <v>4103</v>
      </c>
      <c r="G18" s="371" t="s">
        <v>3971</v>
      </c>
      <c r="H18" s="817" t="s">
        <v>4723</v>
      </c>
      <c r="I18" s="395" t="s">
        <v>2645</v>
      </c>
      <c r="J18" s="817" t="s">
        <v>104</v>
      </c>
      <c r="K18" s="817">
        <v>30</v>
      </c>
      <c r="L18" s="817" t="s">
        <v>96</v>
      </c>
      <c r="M18" s="924"/>
      <c r="N18" s="674"/>
      <c r="O18" s="397" t="s">
        <v>4724</v>
      </c>
      <c r="P18" s="398" t="s">
        <v>242</v>
      </c>
      <c r="Q18" s="411" t="s">
        <v>4725</v>
      </c>
      <c r="R18" s="405" t="s">
        <v>4726</v>
      </c>
      <c r="S18" s="371" t="s">
        <v>4727</v>
      </c>
      <c r="T18" s="371" t="s">
        <v>4728</v>
      </c>
      <c r="U18" s="372">
        <v>0</v>
      </c>
      <c r="V18" s="372">
        <v>2</v>
      </c>
      <c r="W18" s="372">
        <v>0</v>
      </c>
      <c r="X18" s="372">
        <v>0</v>
      </c>
      <c r="Y18" s="372">
        <v>0</v>
      </c>
      <c r="Z18" s="372" t="s">
        <v>153</v>
      </c>
      <c r="AA18" s="907">
        <f t="shared" ref="AA18:AB30" si="1">SUM(U18,W18,Y18)</f>
        <v>0</v>
      </c>
      <c r="AB18" s="907">
        <f t="shared" si="1"/>
        <v>2</v>
      </c>
      <c r="AC18" s="400" t="s">
        <v>537</v>
      </c>
      <c r="AD18" s="817" t="s">
        <v>122</v>
      </c>
      <c r="AE18" s="817" t="s">
        <v>3605</v>
      </c>
      <c r="AF18" s="938" t="s">
        <v>4729</v>
      </c>
      <c r="AG18" s="909"/>
      <c r="AH18" s="939"/>
      <c r="AI18" s="910"/>
    </row>
    <row r="19" spans="1:35" s="282" customFormat="1" ht="90.75" customHeight="1" x14ac:dyDescent="0.2">
      <c r="A19" s="809">
        <v>11</v>
      </c>
      <c r="B19" s="810">
        <v>241404</v>
      </c>
      <c r="C19" s="419" t="s">
        <v>5026</v>
      </c>
      <c r="D19" s="371" t="s">
        <v>5013</v>
      </c>
      <c r="E19" s="371" t="s">
        <v>5027</v>
      </c>
      <c r="F19" s="371" t="s">
        <v>5028</v>
      </c>
      <c r="G19" s="371" t="s">
        <v>5029</v>
      </c>
      <c r="H19" s="817" t="s">
        <v>4730</v>
      </c>
      <c r="I19" s="395" t="s">
        <v>4731</v>
      </c>
      <c r="J19" s="817" t="s">
        <v>105</v>
      </c>
      <c r="K19" s="817">
        <v>10</v>
      </c>
      <c r="L19" s="817" t="s">
        <v>100</v>
      </c>
      <c r="M19" s="371">
        <v>982</v>
      </c>
      <c r="N19" s="371" t="s">
        <v>4732</v>
      </c>
      <c r="O19" s="397" t="s">
        <v>4733</v>
      </c>
      <c r="P19" s="398" t="s">
        <v>242</v>
      </c>
      <c r="Q19" s="411" t="s">
        <v>4734</v>
      </c>
      <c r="R19" s="405" t="s">
        <v>4735</v>
      </c>
      <c r="S19" s="371" t="s">
        <v>4736</v>
      </c>
      <c r="T19" s="371" t="s">
        <v>4737</v>
      </c>
      <c r="U19" s="372">
        <v>0</v>
      </c>
      <c r="V19" s="372">
        <v>6</v>
      </c>
      <c r="W19" s="372">
        <v>0</v>
      </c>
      <c r="X19" s="372">
        <v>0</v>
      </c>
      <c r="Y19" s="372">
        <v>0</v>
      </c>
      <c r="Z19" s="372">
        <v>0</v>
      </c>
      <c r="AA19" s="907">
        <f t="shared" si="1"/>
        <v>0</v>
      </c>
      <c r="AB19" s="907">
        <f t="shared" si="1"/>
        <v>6</v>
      </c>
      <c r="AC19" s="400" t="s">
        <v>118</v>
      </c>
      <c r="AD19" s="817" t="s">
        <v>115</v>
      </c>
      <c r="AE19" s="817" t="s">
        <v>142</v>
      </c>
      <c r="AF19" s="940" t="s">
        <v>4738</v>
      </c>
      <c r="AG19" s="909"/>
      <c r="AH19" s="909"/>
      <c r="AI19" s="910"/>
    </row>
    <row r="20" spans="1:35" ht="163.5" customHeight="1" x14ac:dyDescent="0.5">
      <c r="A20" s="809">
        <v>12</v>
      </c>
      <c r="B20" s="818">
        <v>241406</v>
      </c>
      <c r="C20" s="1017" t="s">
        <v>5030</v>
      </c>
      <c r="D20" s="371" t="s">
        <v>3745</v>
      </c>
      <c r="E20" s="371" t="s">
        <v>5031</v>
      </c>
      <c r="F20" s="371" t="s">
        <v>5032</v>
      </c>
      <c r="G20" s="371" t="s">
        <v>3971</v>
      </c>
      <c r="H20" s="817" t="s">
        <v>4739</v>
      </c>
      <c r="I20" s="790" t="s">
        <v>564</v>
      </c>
      <c r="J20" s="817" t="s">
        <v>339</v>
      </c>
      <c r="K20" s="817">
        <v>10</v>
      </c>
      <c r="L20" s="817" t="s">
        <v>102</v>
      </c>
      <c r="M20" s="371">
        <v>4131</v>
      </c>
      <c r="N20" s="371" t="s">
        <v>4740</v>
      </c>
      <c r="O20" s="371" t="s">
        <v>3501</v>
      </c>
      <c r="P20" s="398" t="s">
        <v>242</v>
      </c>
      <c r="Q20" s="411" t="s">
        <v>4741</v>
      </c>
      <c r="R20" s="411" t="s">
        <v>4217</v>
      </c>
      <c r="S20" s="411" t="s">
        <v>4742</v>
      </c>
      <c r="T20" s="411" t="s">
        <v>4743</v>
      </c>
      <c r="U20" s="372">
        <v>0</v>
      </c>
      <c r="V20" s="372">
        <v>12</v>
      </c>
      <c r="W20" s="372">
        <v>0</v>
      </c>
      <c r="X20" s="372">
        <v>0</v>
      </c>
      <c r="Y20" s="372">
        <v>0</v>
      </c>
      <c r="Z20" s="372">
        <v>0</v>
      </c>
      <c r="AA20" s="907">
        <f t="shared" si="1"/>
        <v>0</v>
      </c>
      <c r="AB20" s="907">
        <f t="shared" si="1"/>
        <v>12</v>
      </c>
      <c r="AC20" s="400" t="s">
        <v>411</v>
      </c>
      <c r="AD20" s="817" t="s">
        <v>115</v>
      </c>
      <c r="AE20" s="817" t="s">
        <v>93</v>
      </c>
      <c r="AF20" s="940" t="s">
        <v>4744</v>
      </c>
      <c r="AG20" s="155"/>
      <c r="AH20" s="155"/>
      <c r="AI20" s="883"/>
    </row>
    <row r="21" spans="1:35" ht="108.75" x14ac:dyDescent="0.5">
      <c r="A21" s="809">
        <v>13</v>
      </c>
      <c r="B21" s="818">
        <v>241407</v>
      </c>
      <c r="C21" s="1017" t="s">
        <v>5033</v>
      </c>
      <c r="D21" s="371" t="s">
        <v>643</v>
      </c>
      <c r="E21" s="371" t="s">
        <v>5034</v>
      </c>
      <c r="F21" s="371" t="s">
        <v>642</v>
      </c>
      <c r="G21" s="371" t="s">
        <v>642</v>
      </c>
      <c r="H21" s="371" t="s">
        <v>4745</v>
      </c>
      <c r="I21" s="790" t="s">
        <v>2671</v>
      </c>
      <c r="J21" s="817" t="s">
        <v>105</v>
      </c>
      <c r="K21" s="817">
        <v>30</v>
      </c>
      <c r="L21" s="817" t="s">
        <v>96</v>
      </c>
      <c r="M21" s="941"/>
      <c r="N21" s="941"/>
      <c r="O21" s="942"/>
      <c r="P21" s="398" t="s">
        <v>242</v>
      </c>
      <c r="Q21" s="411" t="s">
        <v>4746</v>
      </c>
      <c r="R21" s="411" t="s">
        <v>4747</v>
      </c>
      <c r="S21" s="411" t="s">
        <v>4748</v>
      </c>
      <c r="T21" s="411" t="s">
        <v>4749</v>
      </c>
      <c r="U21" s="372" t="s">
        <v>153</v>
      </c>
      <c r="V21" s="372" t="s">
        <v>153</v>
      </c>
      <c r="W21" s="372" t="s">
        <v>153</v>
      </c>
      <c r="X21" s="372" t="s">
        <v>153</v>
      </c>
      <c r="Y21" s="372" t="s">
        <v>153</v>
      </c>
      <c r="Z21" s="372">
        <v>1</v>
      </c>
      <c r="AA21" s="907">
        <f t="shared" si="1"/>
        <v>0</v>
      </c>
      <c r="AB21" s="907">
        <f t="shared" si="1"/>
        <v>1</v>
      </c>
      <c r="AC21" s="400" t="s">
        <v>368</v>
      </c>
      <c r="AD21" s="817" t="s">
        <v>115</v>
      </c>
      <c r="AE21" s="817" t="s">
        <v>141</v>
      </c>
      <c r="AF21" s="940" t="s">
        <v>4750</v>
      </c>
      <c r="AG21" s="155"/>
      <c r="AH21" s="155"/>
      <c r="AI21" s="883"/>
    </row>
    <row r="22" spans="1:35" ht="130.5" x14ac:dyDescent="0.5">
      <c r="A22" s="809">
        <v>14</v>
      </c>
      <c r="B22" s="818">
        <v>241409</v>
      </c>
      <c r="C22" s="1017" t="s">
        <v>5035</v>
      </c>
      <c r="D22" s="371" t="s">
        <v>3745</v>
      </c>
      <c r="E22" s="371" t="s">
        <v>5036</v>
      </c>
      <c r="F22" s="371" t="s">
        <v>4065</v>
      </c>
      <c r="G22" s="371" t="s">
        <v>3971</v>
      </c>
      <c r="H22" s="371" t="s">
        <v>4751</v>
      </c>
      <c r="I22" s="790" t="s">
        <v>338</v>
      </c>
      <c r="J22" s="817" t="s">
        <v>104</v>
      </c>
      <c r="K22" s="817">
        <v>10</v>
      </c>
      <c r="L22" s="817" t="s">
        <v>100</v>
      </c>
      <c r="M22" s="371">
        <v>20</v>
      </c>
      <c r="N22" s="817" t="s">
        <v>4752</v>
      </c>
      <c r="O22" s="817" t="s">
        <v>4753</v>
      </c>
      <c r="P22" s="817" t="s">
        <v>242</v>
      </c>
      <c r="Q22" s="411" t="s">
        <v>4754</v>
      </c>
      <c r="R22" s="411" t="s">
        <v>2761</v>
      </c>
      <c r="S22" s="411" t="s">
        <v>4755</v>
      </c>
      <c r="T22" s="411" t="s">
        <v>4756</v>
      </c>
      <c r="U22" s="372">
        <v>0</v>
      </c>
      <c r="V22" s="372">
        <v>0</v>
      </c>
      <c r="W22" s="372">
        <v>0</v>
      </c>
      <c r="X22" s="372">
        <v>0</v>
      </c>
      <c r="Y22" s="372">
        <v>0</v>
      </c>
      <c r="Z22" s="372">
        <v>0</v>
      </c>
      <c r="AA22" s="907">
        <f t="shared" si="1"/>
        <v>0</v>
      </c>
      <c r="AB22" s="907">
        <f t="shared" si="1"/>
        <v>0</v>
      </c>
      <c r="AC22" s="400" t="s">
        <v>457</v>
      </c>
      <c r="AD22" s="817" t="s">
        <v>122</v>
      </c>
      <c r="AE22" s="817" t="s">
        <v>141</v>
      </c>
      <c r="AF22" s="940" t="s">
        <v>4757</v>
      </c>
      <c r="AG22" s="155"/>
      <c r="AH22" s="155"/>
      <c r="AI22" s="883"/>
    </row>
    <row r="23" spans="1:35" ht="117.75" customHeight="1" x14ac:dyDescent="0.5">
      <c r="A23" s="809">
        <v>15</v>
      </c>
      <c r="B23" s="818">
        <v>241409</v>
      </c>
      <c r="C23" s="1017" t="s">
        <v>5037</v>
      </c>
      <c r="D23" s="371" t="s">
        <v>3745</v>
      </c>
      <c r="E23" s="371" t="s">
        <v>5036</v>
      </c>
      <c r="F23" s="371" t="s">
        <v>4065</v>
      </c>
      <c r="G23" s="371" t="s">
        <v>3971</v>
      </c>
      <c r="H23" s="371" t="s">
        <v>4758</v>
      </c>
      <c r="I23" s="790" t="s">
        <v>3422</v>
      </c>
      <c r="J23" s="817" t="s">
        <v>339</v>
      </c>
      <c r="K23" s="817">
        <v>10</v>
      </c>
      <c r="L23" s="817" t="s">
        <v>102</v>
      </c>
      <c r="M23" s="371">
        <v>4453</v>
      </c>
      <c r="N23" s="371" t="s">
        <v>4759</v>
      </c>
      <c r="O23" s="817" t="s">
        <v>4760</v>
      </c>
      <c r="P23" s="817" t="s">
        <v>242</v>
      </c>
      <c r="Q23" s="411" t="s">
        <v>4761</v>
      </c>
      <c r="R23" s="411" t="s">
        <v>4762</v>
      </c>
      <c r="S23" s="411" t="s">
        <v>4763</v>
      </c>
      <c r="T23" s="411" t="s">
        <v>4764</v>
      </c>
      <c r="U23" s="372">
        <v>0</v>
      </c>
      <c r="V23" s="372" t="s">
        <v>153</v>
      </c>
      <c r="W23" s="372">
        <v>0</v>
      </c>
      <c r="X23" s="372">
        <v>0</v>
      </c>
      <c r="Y23" s="372">
        <v>0</v>
      </c>
      <c r="Z23" s="372">
        <v>0</v>
      </c>
      <c r="AA23" s="907">
        <f t="shared" si="1"/>
        <v>0</v>
      </c>
      <c r="AB23" s="907">
        <f t="shared" si="1"/>
        <v>0</v>
      </c>
      <c r="AC23" s="400" t="s">
        <v>457</v>
      </c>
      <c r="AD23" s="817" t="s">
        <v>122</v>
      </c>
      <c r="AE23" s="817" t="s">
        <v>4592</v>
      </c>
      <c r="AF23" s="940" t="s">
        <v>4765</v>
      </c>
      <c r="AG23" s="155"/>
      <c r="AH23" s="155"/>
      <c r="AI23" s="883"/>
    </row>
    <row r="24" spans="1:35" ht="134.25" customHeight="1" x14ac:dyDescent="0.5">
      <c r="A24" s="809">
        <v>16</v>
      </c>
      <c r="B24" s="818">
        <v>241410</v>
      </c>
      <c r="C24" s="1017" t="s">
        <v>5038</v>
      </c>
      <c r="D24" s="754" t="s">
        <v>4086</v>
      </c>
      <c r="E24" s="754" t="s">
        <v>5039</v>
      </c>
      <c r="F24" s="754" t="s">
        <v>5040</v>
      </c>
      <c r="G24" s="754" t="s">
        <v>4365</v>
      </c>
      <c r="H24" s="418" t="s">
        <v>4766</v>
      </c>
      <c r="I24" s="790" t="s">
        <v>2645</v>
      </c>
      <c r="J24" s="817" t="s">
        <v>104</v>
      </c>
      <c r="K24" s="817">
        <v>30</v>
      </c>
      <c r="L24" s="817" t="s">
        <v>96</v>
      </c>
      <c r="M24" s="396"/>
      <c r="N24" s="396"/>
      <c r="O24" s="689" t="s">
        <v>571</v>
      </c>
      <c r="P24" s="418" t="s">
        <v>304</v>
      </c>
      <c r="Q24" s="689" t="s">
        <v>571</v>
      </c>
      <c r="R24" s="689" t="s">
        <v>571</v>
      </c>
      <c r="S24" s="411" t="s">
        <v>4767</v>
      </c>
      <c r="T24" s="411" t="s">
        <v>4768</v>
      </c>
      <c r="U24" s="372" t="s">
        <v>153</v>
      </c>
      <c r="V24" s="414">
        <v>5</v>
      </c>
      <c r="W24" s="372" t="s">
        <v>153</v>
      </c>
      <c r="X24" s="372" t="s">
        <v>153</v>
      </c>
      <c r="Y24" s="372" t="s">
        <v>153</v>
      </c>
      <c r="Z24" s="372" t="s">
        <v>153</v>
      </c>
      <c r="AA24" s="943">
        <f>SUM(U24,W24,Y24)</f>
        <v>0</v>
      </c>
      <c r="AB24" s="943">
        <f>SUM(V24,X24,Z24)</f>
        <v>5</v>
      </c>
      <c r="AC24" s="400" t="s">
        <v>118</v>
      </c>
      <c r="AD24" s="817" t="s">
        <v>115</v>
      </c>
      <c r="AE24" s="817" t="s">
        <v>3669</v>
      </c>
      <c r="AF24" s="753" t="s">
        <v>4769</v>
      </c>
      <c r="AG24" s="155"/>
      <c r="AH24" s="155"/>
      <c r="AI24" s="883"/>
    </row>
    <row r="25" spans="1:35" ht="136.5" customHeight="1" x14ac:dyDescent="0.5">
      <c r="A25" s="686">
        <v>17</v>
      </c>
      <c r="B25" s="1018">
        <v>241411</v>
      </c>
      <c r="C25" s="1019" t="s">
        <v>5041</v>
      </c>
      <c r="D25" s="803" t="s">
        <v>5042</v>
      </c>
      <c r="E25" s="803" t="s">
        <v>5043</v>
      </c>
      <c r="F25" s="803" t="s">
        <v>5044</v>
      </c>
      <c r="G25" s="803" t="s">
        <v>5045</v>
      </c>
      <c r="H25" s="803" t="s">
        <v>4770</v>
      </c>
      <c r="I25" s="794" t="s">
        <v>2530</v>
      </c>
      <c r="J25" s="805" t="s">
        <v>323</v>
      </c>
      <c r="K25" s="805">
        <v>30</v>
      </c>
      <c r="L25" s="805" t="s">
        <v>96</v>
      </c>
      <c r="M25" s="944"/>
      <c r="N25" s="944"/>
      <c r="O25" s="805" t="s">
        <v>3739</v>
      </c>
      <c r="P25" s="805" t="s">
        <v>242</v>
      </c>
      <c r="Q25" s="805" t="s">
        <v>4771</v>
      </c>
      <c r="R25" s="805" t="s">
        <v>4772</v>
      </c>
      <c r="S25" s="805" t="s">
        <v>4773</v>
      </c>
      <c r="T25" s="805" t="s">
        <v>4774</v>
      </c>
      <c r="U25" s="457">
        <v>0</v>
      </c>
      <c r="V25" s="457">
        <v>0</v>
      </c>
      <c r="W25" s="457">
        <v>0</v>
      </c>
      <c r="X25" s="457">
        <v>1</v>
      </c>
      <c r="Y25" s="457">
        <v>0</v>
      </c>
      <c r="Z25" s="457">
        <v>0</v>
      </c>
      <c r="AA25" s="897">
        <f t="shared" si="1"/>
        <v>0</v>
      </c>
      <c r="AB25" s="897">
        <f t="shared" si="1"/>
        <v>1</v>
      </c>
      <c r="AC25" s="945" t="s">
        <v>537</v>
      </c>
      <c r="AD25" s="797" t="s">
        <v>122</v>
      </c>
      <c r="AE25" s="660" t="s">
        <v>146</v>
      </c>
      <c r="AF25" s="946" t="s">
        <v>4775</v>
      </c>
      <c r="AG25" s="155"/>
      <c r="AH25" s="155"/>
      <c r="AI25" s="883"/>
    </row>
    <row r="26" spans="1:35" ht="186" customHeight="1" x14ac:dyDescent="0.5">
      <c r="A26" s="420">
        <v>18</v>
      </c>
      <c r="B26" s="818">
        <v>241412</v>
      </c>
      <c r="C26" s="1017" t="s">
        <v>5046</v>
      </c>
      <c r="D26" s="754" t="s">
        <v>5013</v>
      </c>
      <c r="E26" s="754" t="s">
        <v>5047</v>
      </c>
      <c r="F26" s="754" t="s">
        <v>5048</v>
      </c>
      <c r="G26" s="754" t="s">
        <v>3971</v>
      </c>
      <c r="H26" s="371" t="s">
        <v>4776</v>
      </c>
      <c r="I26" s="790" t="s">
        <v>2530</v>
      </c>
      <c r="J26" s="817" t="s">
        <v>323</v>
      </c>
      <c r="K26" s="817">
        <v>10</v>
      </c>
      <c r="L26" s="817" t="s">
        <v>102</v>
      </c>
      <c r="M26" s="817">
        <v>8420</v>
      </c>
      <c r="N26" s="817" t="s">
        <v>4777</v>
      </c>
      <c r="O26" s="817" t="s">
        <v>4778</v>
      </c>
      <c r="P26" s="817" t="s">
        <v>242</v>
      </c>
      <c r="Q26" s="817" t="s">
        <v>4779</v>
      </c>
      <c r="R26" s="817" t="s">
        <v>4780</v>
      </c>
      <c r="S26" s="817" t="s">
        <v>4779</v>
      </c>
      <c r="T26" s="817" t="s">
        <v>4781</v>
      </c>
      <c r="U26" s="372" t="s">
        <v>153</v>
      </c>
      <c r="V26" s="372" t="s">
        <v>153</v>
      </c>
      <c r="W26" s="372" t="s">
        <v>153</v>
      </c>
      <c r="X26" s="372">
        <v>2</v>
      </c>
      <c r="Y26" s="372" t="s">
        <v>153</v>
      </c>
      <c r="Z26" s="372">
        <v>2</v>
      </c>
      <c r="AA26" s="907">
        <f>SUM(U26,W26,Y26)</f>
        <v>0</v>
      </c>
      <c r="AB26" s="907">
        <f>SUM(V26,X26,Z26)</f>
        <v>4</v>
      </c>
      <c r="AC26" s="497" t="s">
        <v>457</v>
      </c>
      <c r="AD26" s="792" t="s">
        <v>115</v>
      </c>
      <c r="AE26" s="817" t="s">
        <v>93</v>
      </c>
      <c r="AF26" s="947" t="s">
        <v>4782</v>
      </c>
      <c r="AG26" s="155"/>
      <c r="AH26" s="155"/>
      <c r="AI26" s="883"/>
    </row>
    <row r="27" spans="1:35" ht="108.75" customHeight="1" x14ac:dyDescent="0.5">
      <c r="A27" s="420">
        <v>19</v>
      </c>
      <c r="B27" s="818">
        <v>241412</v>
      </c>
      <c r="C27" s="1017" t="s">
        <v>5049</v>
      </c>
      <c r="D27" s="371" t="s">
        <v>3745</v>
      </c>
      <c r="E27" s="754" t="s">
        <v>5050</v>
      </c>
      <c r="F27" s="754" t="s">
        <v>4065</v>
      </c>
      <c r="G27" s="754" t="s">
        <v>3971</v>
      </c>
      <c r="H27" s="371" t="s">
        <v>4783</v>
      </c>
      <c r="I27" s="790" t="s">
        <v>564</v>
      </c>
      <c r="J27" s="817" t="s">
        <v>104</v>
      </c>
      <c r="K27" s="817">
        <v>10</v>
      </c>
      <c r="L27" s="817" t="s">
        <v>101</v>
      </c>
      <c r="M27" s="817">
        <v>502</v>
      </c>
      <c r="N27" s="817" t="s">
        <v>4784</v>
      </c>
      <c r="O27" s="817" t="s">
        <v>4785</v>
      </c>
      <c r="P27" s="817" t="s">
        <v>242</v>
      </c>
      <c r="Q27" s="817" t="s">
        <v>4786</v>
      </c>
      <c r="R27" s="817" t="s">
        <v>4787</v>
      </c>
      <c r="S27" s="817" t="s">
        <v>4788</v>
      </c>
      <c r="T27" s="817" t="s">
        <v>4789</v>
      </c>
      <c r="U27" s="372" t="s">
        <v>153</v>
      </c>
      <c r="V27" s="372" t="s">
        <v>153</v>
      </c>
      <c r="W27" s="372" t="s">
        <v>153</v>
      </c>
      <c r="X27" s="372" t="s">
        <v>153</v>
      </c>
      <c r="Y27" s="372" t="s">
        <v>153</v>
      </c>
      <c r="Z27" s="372" t="s">
        <v>153</v>
      </c>
      <c r="AA27" s="907">
        <f>SUM(U27,W27,Y27)</f>
        <v>0</v>
      </c>
      <c r="AB27" s="907">
        <f>SUM(V27,X27,Z27)</f>
        <v>0</v>
      </c>
      <c r="AC27" s="497" t="s">
        <v>368</v>
      </c>
      <c r="AD27" s="792" t="s">
        <v>115</v>
      </c>
      <c r="AE27" s="817" t="s">
        <v>141</v>
      </c>
      <c r="AF27" s="753" t="s">
        <v>4790</v>
      </c>
      <c r="AG27" s="155"/>
      <c r="AH27" s="155"/>
      <c r="AI27" s="883"/>
    </row>
    <row r="28" spans="1:35" ht="108.75" x14ac:dyDescent="0.5">
      <c r="A28" s="420">
        <v>20</v>
      </c>
      <c r="B28" s="818">
        <v>241413</v>
      </c>
      <c r="C28" s="793" t="s">
        <v>1669</v>
      </c>
      <c r="D28" s="1020" t="s">
        <v>607</v>
      </c>
      <c r="E28" s="754" t="s">
        <v>5051</v>
      </c>
      <c r="F28" s="754" t="s">
        <v>5052</v>
      </c>
      <c r="G28" s="754" t="s">
        <v>5053</v>
      </c>
      <c r="H28" s="284" t="s">
        <v>4791</v>
      </c>
      <c r="I28" s="296" t="s">
        <v>2645</v>
      </c>
      <c r="J28" s="296" t="s">
        <v>104</v>
      </c>
      <c r="K28" s="792">
        <v>10</v>
      </c>
      <c r="L28" s="792" t="s">
        <v>100</v>
      </c>
      <c r="M28" s="792">
        <v>935</v>
      </c>
      <c r="N28" s="296" t="s">
        <v>4792</v>
      </c>
      <c r="O28" s="948" t="s">
        <v>4793</v>
      </c>
      <c r="P28" s="948" t="s">
        <v>242</v>
      </c>
      <c r="Q28" s="790" t="s">
        <v>4794</v>
      </c>
      <c r="R28" s="792" t="s">
        <v>1208</v>
      </c>
      <c r="S28" s="790" t="s">
        <v>4795</v>
      </c>
      <c r="T28" s="790" t="s">
        <v>4796</v>
      </c>
      <c r="U28" s="949">
        <v>0</v>
      </c>
      <c r="V28" s="949">
        <v>0</v>
      </c>
      <c r="W28" s="949">
        <v>0</v>
      </c>
      <c r="X28" s="949">
        <v>0</v>
      </c>
      <c r="Y28" s="949">
        <v>1</v>
      </c>
      <c r="Z28" s="949">
        <v>1</v>
      </c>
      <c r="AA28" s="943">
        <f t="shared" si="1"/>
        <v>1</v>
      </c>
      <c r="AB28" s="943">
        <f t="shared" si="1"/>
        <v>1</v>
      </c>
      <c r="AC28" s="816" t="s">
        <v>537</v>
      </c>
      <c r="AD28" s="230" t="s">
        <v>122</v>
      </c>
      <c r="AE28" s="817" t="s">
        <v>145</v>
      </c>
      <c r="AF28" s="950" t="s">
        <v>4797</v>
      </c>
      <c r="AG28" s="155"/>
      <c r="AH28" s="155"/>
      <c r="AI28" s="883"/>
    </row>
    <row r="29" spans="1:35" ht="137.25" customHeight="1" x14ac:dyDescent="0.5">
      <c r="A29" s="809">
        <v>21</v>
      </c>
      <c r="B29" s="818">
        <v>241413</v>
      </c>
      <c r="C29" s="284" t="s">
        <v>1836</v>
      </c>
      <c r="D29" s="960" t="s">
        <v>4101</v>
      </c>
      <c r="E29" s="960" t="s">
        <v>5054</v>
      </c>
      <c r="F29" s="960" t="s">
        <v>5055</v>
      </c>
      <c r="G29" s="960" t="s">
        <v>5056</v>
      </c>
      <c r="H29" s="284" t="s">
        <v>4798</v>
      </c>
      <c r="I29" s="230" t="s">
        <v>2836</v>
      </c>
      <c r="J29" s="230" t="s">
        <v>104</v>
      </c>
      <c r="K29" s="230">
        <v>30</v>
      </c>
      <c r="L29" s="817" t="s">
        <v>96</v>
      </c>
      <c r="M29" s="951"/>
      <c r="N29" s="951"/>
      <c r="O29" s="285" t="s">
        <v>4799</v>
      </c>
      <c r="P29" s="285" t="s">
        <v>242</v>
      </c>
      <c r="Q29" s="230" t="s">
        <v>4800</v>
      </c>
      <c r="R29" s="230" t="s">
        <v>4801</v>
      </c>
      <c r="S29" s="816" t="s">
        <v>4802</v>
      </c>
      <c r="T29" s="816" t="s">
        <v>4803</v>
      </c>
      <c r="U29" s="261">
        <v>0</v>
      </c>
      <c r="V29" s="261">
        <v>0</v>
      </c>
      <c r="W29" s="261">
        <v>0</v>
      </c>
      <c r="X29" s="261">
        <v>0</v>
      </c>
      <c r="Y29" s="261">
        <v>0</v>
      </c>
      <c r="Z29" s="261">
        <v>5</v>
      </c>
      <c r="AA29" s="952">
        <f t="shared" si="1"/>
        <v>0</v>
      </c>
      <c r="AB29" s="952">
        <f t="shared" si="1"/>
        <v>5</v>
      </c>
      <c r="AC29" s="790" t="s">
        <v>457</v>
      </c>
      <c r="AD29" s="792" t="s">
        <v>122</v>
      </c>
      <c r="AE29" s="817" t="s">
        <v>140</v>
      </c>
      <c r="AF29" s="953" t="s">
        <v>4804</v>
      </c>
      <c r="AG29" s="954"/>
      <c r="AH29" s="155"/>
      <c r="AI29" s="883"/>
    </row>
    <row r="30" spans="1:35" ht="108.75" customHeight="1" x14ac:dyDescent="0.5">
      <c r="A30" s="395">
        <v>22</v>
      </c>
      <c r="B30" s="818">
        <v>241413</v>
      </c>
      <c r="C30" s="793" t="s">
        <v>5057</v>
      </c>
      <c r="D30" s="754" t="s">
        <v>4633</v>
      </c>
      <c r="E30" s="754" t="s">
        <v>5058</v>
      </c>
      <c r="F30" s="754" t="s">
        <v>5059</v>
      </c>
      <c r="G30" s="754" t="s">
        <v>5060</v>
      </c>
      <c r="H30" s="284" t="s">
        <v>4805</v>
      </c>
      <c r="I30" s="792" t="s">
        <v>2530</v>
      </c>
      <c r="J30" s="230" t="s">
        <v>323</v>
      </c>
      <c r="K30" s="792">
        <v>10</v>
      </c>
      <c r="L30" s="792" t="s">
        <v>100</v>
      </c>
      <c r="M30" s="792">
        <v>71</v>
      </c>
      <c r="N30" s="792" t="s">
        <v>4806</v>
      </c>
      <c r="O30" s="230" t="s">
        <v>4807</v>
      </c>
      <c r="P30" s="285" t="s">
        <v>242</v>
      </c>
      <c r="Q30" s="230" t="s">
        <v>4808</v>
      </c>
      <c r="R30" s="230" t="s">
        <v>4809</v>
      </c>
      <c r="S30" s="790" t="s">
        <v>4810</v>
      </c>
      <c r="T30" s="790" t="s">
        <v>4811</v>
      </c>
      <c r="U30" s="791">
        <v>0</v>
      </c>
      <c r="V30" s="791">
        <v>0</v>
      </c>
      <c r="W30" s="791">
        <v>0</v>
      </c>
      <c r="X30" s="292" t="s">
        <v>153</v>
      </c>
      <c r="Y30" s="791">
        <v>0</v>
      </c>
      <c r="Z30" s="791">
        <v>0</v>
      </c>
      <c r="AA30" s="952">
        <f t="shared" si="1"/>
        <v>0</v>
      </c>
      <c r="AB30" s="952">
        <f t="shared" si="1"/>
        <v>0</v>
      </c>
      <c r="AC30" s="790" t="s">
        <v>457</v>
      </c>
      <c r="AD30" s="792" t="s">
        <v>122</v>
      </c>
      <c r="AE30" s="817" t="s">
        <v>140</v>
      </c>
      <c r="AF30" s="753" t="s">
        <v>4812</v>
      </c>
      <c r="AG30" s="955" t="s">
        <v>4813</v>
      </c>
      <c r="AH30" s="155"/>
      <c r="AI30" s="883"/>
    </row>
    <row r="31" spans="1:35" ht="56.25" customHeight="1" x14ac:dyDescent="0.5">
      <c r="A31" s="395">
        <v>23</v>
      </c>
      <c r="B31" s="818">
        <v>241414</v>
      </c>
      <c r="C31" s="793" t="s">
        <v>5061</v>
      </c>
      <c r="D31" s="754" t="s">
        <v>3929</v>
      </c>
      <c r="E31" s="754" t="s">
        <v>5062</v>
      </c>
      <c r="F31" s="754" t="s">
        <v>4015</v>
      </c>
      <c r="G31" s="754" t="s">
        <v>4016</v>
      </c>
      <c r="H31" s="284" t="s">
        <v>4814</v>
      </c>
      <c r="I31" s="792" t="s">
        <v>2530</v>
      </c>
      <c r="J31" s="230" t="s">
        <v>323</v>
      </c>
      <c r="K31" s="792">
        <v>10</v>
      </c>
      <c r="L31" s="792" t="s">
        <v>99</v>
      </c>
      <c r="M31" s="792" t="s">
        <v>4815</v>
      </c>
      <c r="N31" s="790" t="s">
        <v>4816</v>
      </c>
      <c r="O31" s="230" t="s">
        <v>4817</v>
      </c>
      <c r="P31" s="285" t="s">
        <v>242</v>
      </c>
      <c r="Q31" s="816" t="s">
        <v>4818</v>
      </c>
      <c r="R31" s="230" t="s">
        <v>4819</v>
      </c>
      <c r="S31" s="790" t="s">
        <v>4820</v>
      </c>
      <c r="T31" s="790" t="s">
        <v>4821</v>
      </c>
      <c r="U31" s="791">
        <v>0</v>
      </c>
      <c r="V31" s="791">
        <v>0</v>
      </c>
      <c r="W31" s="791">
        <v>0</v>
      </c>
      <c r="X31" s="292" t="s">
        <v>153</v>
      </c>
      <c r="Y31" s="791">
        <v>0</v>
      </c>
      <c r="Z31" s="791">
        <v>0</v>
      </c>
      <c r="AA31" s="952">
        <f>SUM(U31,W31,Y31)</f>
        <v>0</v>
      </c>
      <c r="AB31" s="952">
        <f>SUM(V31,X31,Z31)</f>
        <v>0</v>
      </c>
      <c r="AC31" s="790" t="s">
        <v>118</v>
      </c>
      <c r="AD31" s="792" t="s">
        <v>115</v>
      </c>
      <c r="AE31" s="817" t="s">
        <v>147</v>
      </c>
      <c r="AF31" s="753" t="s">
        <v>4822</v>
      </c>
      <c r="AG31" s="954"/>
      <c r="AH31" s="155"/>
      <c r="AI31" s="883"/>
    </row>
    <row r="32" spans="1:35" ht="211.5" customHeight="1" x14ac:dyDescent="0.5">
      <c r="A32" s="395">
        <v>24</v>
      </c>
      <c r="B32" s="818">
        <v>241414</v>
      </c>
      <c r="C32" s="793" t="s">
        <v>5063</v>
      </c>
      <c r="D32" s="419" t="s">
        <v>2707</v>
      </c>
      <c r="E32" s="296" t="s">
        <v>5064</v>
      </c>
      <c r="F32" s="497" t="s">
        <v>1788</v>
      </c>
      <c r="G32" s="296" t="s">
        <v>1789</v>
      </c>
      <c r="H32" s="284" t="s">
        <v>4823</v>
      </c>
      <c r="I32" s="792" t="s">
        <v>2530</v>
      </c>
      <c r="J32" s="230" t="s">
        <v>323</v>
      </c>
      <c r="K32" s="792">
        <v>10</v>
      </c>
      <c r="L32" s="792" t="s">
        <v>101</v>
      </c>
      <c r="M32" s="792" t="s">
        <v>4824</v>
      </c>
      <c r="N32" s="792" t="s">
        <v>4825</v>
      </c>
      <c r="O32" s="285" t="s">
        <v>4826</v>
      </c>
      <c r="P32" s="285" t="s">
        <v>242</v>
      </c>
      <c r="Q32" s="790" t="s">
        <v>4827</v>
      </c>
      <c r="R32" s="792" t="s">
        <v>4828</v>
      </c>
      <c r="S32" s="790" t="s">
        <v>4829</v>
      </c>
      <c r="T32" s="790" t="s">
        <v>4830</v>
      </c>
      <c r="U32" s="791">
        <v>0</v>
      </c>
      <c r="V32" s="791">
        <v>0</v>
      </c>
      <c r="W32" s="791">
        <v>0</v>
      </c>
      <c r="X32" s="791">
        <v>2</v>
      </c>
      <c r="Y32" s="791">
        <v>0</v>
      </c>
      <c r="Z32" s="791">
        <v>0</v>
      </c>
      <c r="AA32" s="952">
        <f t="shared" ref="AA32:AB42" si="2">SUM(U32,W32,Y32)</f>
        <v>0</v>
      </c>
      <c r="AB32" s="952">
        <f t="shared" si="2"/>
        <v>2</v>
      </c>
      <c r="AC32" s="790" t="s">
        <v>457</v>
      </c>
      <c r="AD32" s="792" t="s">
        <v>150</v>
      </c>
      <c r="AE32" s="817" t="s">
        <v>4592</v>
      </c>
      <c r="AF32" s="753" t="s">
        <v>4831</v>
      </c>
      <c r="AG32" s="956" t="s">
        <v>4813</v>
      </c>
      <c r="AH32" s="155"/>
      <c r="AI32" s="883"/>
    </row>
    <row r="33" spans="1:35" ht="141" customHeight="1" x14ac:dyDescent="0.5">
      <c r="A33" s="395">
        <v>25</v>
      </c>
      <c r="B33" s="818">
        <v>241414</v>
      </c>
      <c r="C33" s="793" t="s">
        <v>5065</v>
      </c>
      <c r="D33" s="754" t="s">
        <v>4420</v>
      </c>
      <c r="E33" s="419" t="s">
        <v>5066</v>
      </c>
      <c r="F33" s="754" t="s">
        <v>5067</v>
      </c>
      <c r="G33" s="754" t="s">
        <v>4423</v>
      </c>
      <c r="H33" s="284" t="s">
        <v>4832</v>
      </c>
      <c r="I33" s="792" t="s">
        <v>2510</v>
      </c>
      <c r="J33" s="230" t="s">
        <v>104</v>
      </c>
      <c r="K33" s="792">
        <v>30</v>
      </c>
      <c r="L33" s="790" t="s">
        <v>96</v>
      </c>
      <c r="M33" s="957"/>
      <c r="N33" s="957"/>
      <c r="O33" s="285" t="s">
        <v>4833</v>
      </c>
      <c r="P33" s="290" t="s">
        <v>304</v>
      </c>
      <c r="Q33" s="790" t="s">
        <v>4834</v>
      </c>
      <c r="R33" s="792" t="s">
        <v>4835</v>
      </c>
      <c r="S33" s="790" t="s">
        <v>4836</v>
      </c>
      <c r="T33" s="790" t="s">
        <v>4837</v>
      </c>
      <c r="U33" s="791">
        <v>0</v>
      </c>
      <c r="V33" s="791">
        <v>4</v>
      </c>
      <c r="W33" s="791">
        <v>0</v>
      </c>
      <c r="X33" s="791">
        <v>0</v>
      </c>
      <c r="Y33" s="791">
        <v>0</v>
      </c>
      <c r="Z33" s="791">
        <v>2</v>
      </c>
      <c r="AA33" s="952">
        <f t="shared" si="2"/>
        <v>0</v>
      </c>
      <c r="AB33" s="952">
        <f t="shared" si="2"/>
        <v>6</v>
      </c>
      <c r="AC33" s="790" t="s">
        <v>537</v>
      </c>
      <c r="AD33" s="792" t="s">
        <v>150</v>
      </c>
      <c r="AE33" s="817" t="s">
        <v>141</v>
      </c>
      <c r="AF33" s="753" t="s">
        <v>4838</v>
      </c>
      <c r="AG33" s="956" t="s">
        <v>4813</v>
      </c>
      <c r="AH33" s="155"/>
      <c r="AI33" s="883"/>
    </row>
    <row r="34" spans="1:35" ht="133.5" customHeight="1" x14ac:dyDescent="0.5">
      <c r="A34" s="395">
        <v>26</v>
      </c>
      <c r="B34" s="818">
        <v>241414</v>
      </c>
      <c r="C34" s="793" t="s">
        <v>4175</v>
      </c>
      <c r="D34" s="754" t="s">
        <v>4091</v>
      </c>
      <c r="E34" s="792" t="s">
        <v>5068</v>
      </c>
      <c r="F34" s="754" t="s">
        <v>5069</v>
      </c>
      <c r="G34" s="754" t="s">
        <v>5070</v>
      </c>
      <c r="H34" s="284" t="s">
        <v>4839</v>
      </c>
      <c r="I34" s="792" t="s">
        <v>2530</v>
      </c>
      <c r="J34" s="230" t="s">
        <v>323</v>
      </c>
      <c r="K34" s="792">
        <v>10</v>
      </c>
      <c r="L34" s="792" t="s">
        <v>101</v>
      </c>
      <c r="M34" s="792" t="s">
        <v>4617</v>
      </c>
      <c r="N34" s="284" t="s">
        <v>4840</v>
      </c>
      <c r="O34" s="285" t="s">
        <v>4841</v>
      </c>
      <c r="P34" s="285" t="s">
        <v>242</v>
      </c>
      <c r="Q34" s="790" t="s">
        <v>4842</v>
      </c>
      <c r="R34" s="792" t="s">
        <v>4843</v>
      </c>
      <c r="S34" s="790" t="s">
        <v>4844</v>
      </c>
      <c r="T34" s="790" t="s">
        <v>4845</v>
      </c>
      <c r="U34" s="791">
        <v>0</v>
      </c>
      <c r="V34" s="791">
        <v>0</v>
      </c>
      <c r="W34" s="791">
        <v>0</v>
      </c>
      <c r="X34" s="791" t="s">
        <v>153</v>
      </c>
      <c r="Y34" s="791">
        <v>0</v>
      </c>
      <c r="Z34" s="791">
        <v>0</v>
      </c>
      <c r="AA34" s="952">
        <f t="shared" si="2"/>
        <v>0</v>
      </c>
      <c r="AB34" s="952">
        <f t="shared" si="2"/>
        <v>0</v>
      </c>
      <c r="AC34" s="790" t="s">
        <v>118</v>
      </c>
      <c r="AD34" s="790" t="s">
        <v>115</v>
      </c>
      <c r="AE34" s="817" t="s">
        <v>3669</v>
      </c>
      <c r="AF34" s="958" t="s">
        <v>4846</v>
      </c>
      <c r="AG34" s="155"/>
      <c r="AH34" s="155"/>
      <c r="AI34" s="883"/>
    </row>
    <row r="35" spans="1:35" ht="93.75" customHeight="1" x14ac:dyDescent="0.5">
      <c r="A35" s="418">
        <v>27</v>
      </c>
      <c r="B35" s="818">
        <v>241416</v>
      </c>
      <c r="C35" s="234" t="s">
        <v>1836</v>
      </c>
      <c r="D35" s="754" t="s">
        <v>4101</v>
      </c>
      <c r="E35" s="754" t="s">
        <v>5071</v>
      </c>
      <c r="F35" s="754" t="s">
        <v>5055</v>
      </c>
      <c r="G35" s="754" t="s">
        <v>5056</v>
      </c>
      <c r="H35" s="259" t="s">
        <v>4847</v>
      </c>
      <c r="I35" s="790" t="s">
        <v>2645</v>
      </c>
      <c r="J35" s="816" t="s">
        <v>104</v>
      </c>
      <c r="K35" s="790">
        <v>30</v>
      </c>
      <c r="L35" s="790" t="s">
        <v>96</v>
      </c>
      <c r="M35" s="396"/>
      <c r="N35" s="396"/>
      <c r="O35" s="403" t="s">
        <v>4848</v>
      </c>
      <c r="P35" s="403" t="s">
        <v>242</v>
      </c>
      <c r="Q35" s="790" t="s">
        <v>4849</v>
      </c>
      <c r="R35" s="790" t="s">
        <v>4850</v>
      </c>
      <c r="S35" s="790" t="s">
        <v>4851</v>
      </c>
      <c r="T35" s="790" t="s">
        <v>4852</v>
      </c>
      <c r="U35" s="623">
        <v>0</v>
      </c>
      <c r="V35" s="623">
        <v>0</v>
      </c>
      <c r="W35" s="623">
        <v>0</v>
      </c>
      <c r="X35" s="623">
        <v>0</v>
      </c>
      <c r="Y35" s="623">
        <v>0</v>
      </c>
      <c r="Z35" s="623">
        <v>0</v>
      </c>
      <c r="AA35" s="952">
        <f t="shared" si="2"/>
        <v>0</v>
      </c>
      <c r="AB35" s="952">
        <f t="shared" si="2"/>
        <v>0</v>
      </c>
      <c r="AC35" s="790" t="s">
        <v>150</v>
      </c>
      <c r="AD35" s="790" t="s">
        <v>115</v>
      </c>
      <c r="AE35" s="817" t="s">
        <v>93</v>
      </c>
      <c r="AF35" s="953" t="s">
        <v>4853</v>
      </c>
      <c r="AG35" s="155"/>
      <c r="AH35" s="155"/>
      <c r="AI35" s="959" t="s">
        <v>4854</v>
      </c>
    </row>
    <row r="36" spans="1:35" ht="138" customHeight="1" x14ac:dyDescent="0.5">
      <c r="A36" s="420">
        <v>28</v>
      </c>
      <c r="B36" s="818">
        <v>241419</v>
      </c>
      <c r="C36" s="234" t="s">
        <v>5072</v>
      </c>
      <c r="D36" s="754" t="s">
        <v>4350</v>
      </c>
      <c r="E36" s="754" t="s">
        <v>5073</v>
      </c>
      <c r="F36" s="754" t="s">
        <v>5074</v>
      </c>
      <c r="G36" s="754" t="s">
        <v>5075</v>
      </c>
      <c r="H36" s="259" t="s">
        <v>4855</v>
      </c>
      <c r="I36" s="790" t="s">
        <v>2645</v>
      </c>
      <c r="J36" s="816" t="s">
        <v>104</v>
      </c>
      <c r="K36" s="395">
        <v>30</v>
      </c>
      <c r="L36" s="790" t="s">
        <v>96</v>
      </c>
      <c r="M36" s="396"/>
      <c r="N36" s="396"/>
      <c r="O36" s="754" t="s">
        <v>4856</v>
      </c>
      <c r="P36" s="754" t="s">
        <v>242</v>
      </c>
      <c r="Q36" s="754" t="s">
        <v>4857</v>
      </c>
      <c r="R36" s="395" t="s">
        <v>4858</v>
      </c>
      <c r="S36" s="754" t="s">
        <v>4859</v>
      </c>
      <c r="T36" s="754" t="s">
        <v>4860</v>
      </c>
      <c r="U36" s="623">
        <v>0</v>
      </c>
      <c r="V36" s="623">
        <v>0</v>
      </c>
      <c r="W36" s="623">
        <v>0</v>
      </c>
      <c r="X36" s="623">
        <v>0</v>
      </c>
      <c r="Y36" s="623">
        <v>1</v>
      </c>
      <c r="Z36" s="623">
        <v>2</v>
      </c>
      <c r="AA36" s="952">
        <f t="shared" si="2"/>
        <v>1</v>
      </c>
      <c r="AB36" s="952">
        <f t="shared" si="2"/>
        <v>2</v>
      </c>
      <c r="AC36" s="816" t="s">
        <v>368</v>
      </c>
      <c r="AD36" s="816" t="s">
        <v>115</v>
      </c>
      <c r="AE36" s="817" t="s">
        <v>136</v>
      </c>
      <c r="AF36" s="958" t="s">
        <v>4861</v>
      </c>
      <c r="AG36" s="155"/>
      <c r="AH36" s="155"/>
      <c r="AI36" s="883"/>
    </row>
    <row r="37" spans="1:35" ht="113.25" customHeight="1" x14ac:dyDescent="0.5">
      <c r="A37" s="817">
        <v>29</v>
      </c>
      <c r="B37" s="818">
        <v>241421</v>
      </c>
      <c r="C37" s="259" t="s">
        <v>5076</v>
      </c>
      <c r="D37" s="960" t="s">
        <v>3929</v>
      </c>
      <c r="E37" s="960" t="s">
        <v>5077</v>
      </c>
      <c r="F37" s="960" t="s">
        <v>5078</v>
      </c>
      <c r="G37" s="960" t="s">
        <v>3971</v>
      </c>
      <c r="H37" s="960" t="s">
        <v>4862</v>
      </c>
      <c r="I37" s="816" t="s">
        <v>375</v>
      </c>
      <c r="J37" s="816" t="s">
        <v>104</v>
      </c>
      <c r="K37" s="817">
        <v>10</v>
      </c>
      <c r="L37" s="816" t="s">
        <v>102</v>
      </c>
      <c r="M37" s="816">
        <v>1138</v>
      </c>
      <c r="N37" s="816" t="s">
        <v>4863</v>
      </c>
      <c r="O37" s="403" t="s">
        <v>4864</v>
      </c>
      <c r="P37" s="403" t="s">
        <v>242</v>
      </c>
      <c r="Q37" s="816" t="s">
        <v>4865</v>
      </c>
      <c r="R37" s="817" t="s">
        <v>4866</v>
      </c>
      <c r="S37" s="816" t="s">
        <v>4867</v>
      </c>
      <c r="T37" s="816" t="s">
        <v>4868</v>
      </c>
      <c r="U37" s="625">
        <v>0</v>
      </c>
      <c r="V37" s="625">
        <v>0</v>
      </c>
      <c r="W37" s="625">
        <v>0</v>
      </c>
      <c r="X37" s="625">
        <v>0</v>
      </c>
      <c r="Y37" s="625">
        <v>1</v>
      </c>
      <c r="Z37" s="625">
        <v>1</v>
      </c>
      <c r="AA37" s="952">
        <f t="shared" si="2"/>
        <v>1</v>
      </c>
      <c r="AB37" s="952">
        <f t="shared" si="2"/>
        <v>1</v>
      </c>
      <c r="AC37" s="816" t="s">
        <v>116</v>
      </c>
      <c r="AD37" s="816" t="s">
        <v>122</v>
      </c>
      <c r="AE37" s="817" t="s">
        <v>93</v>
      </c>
      <c r="AF37" s="950" t="s">
        <v>4869</v>
      </c>
      <c r="AG37" s="155"/>
      <c r="AH37" s="155"/>
      <c r="AI37" s="883"/>
    </row>
    <row r="38" spans="1:35" ht="135" customHeight="1" x14ac:dyDescent="0.5">
      <c r="A38" s="817">
        <v>30</v>
      </c>
      <c r="B38" s="818">
        <v>241421</v>
      </c>
      <c r="C38" s="259" t="s">
        <v>5079</v>
      </c>
      <c r="D38" s="960" t="s">
        <v>3862</v>
      </c>
      <c r="E38" s="1021" t="s">
        <v>5080</v>
      </c>
      <c r="F38" s="1021" t="s">
        <v>5081</v>
      </c>
      <c r="G38" s="960" t="s">
        <v>5082</v>
      </c>
      <c r="H38" s="259" t="s">
        <v>4870</v>
      </c>
      <c r="I38" s="816" t="s">
        <v>2645</v>
      </c>
      <c r="J38" s="816" t="s">
        <v>104</v>
      </c>
      <c r="K38" s="817">
        <v>10</v>
      </c>
      <c r="L38" s="816" t="s">
        <v>100</v>
      </c>
      <c r="M38" s="816">
        <v>47</v>
      </c>
      <c r="N38" s="816" t="s">
        <v>4871</v>
      </c>
      <c r="O38" s="948" t="s">
        <v>2623</v>
      </c>
      <c r="P38" s="403" t="s">
        <v>242</v>
      </c>
      <c r="Q38" s="816" t="s">
        <v>4872</v>
      </c>
      <c r="R38" s="816" t="s">
        <v>4873</v>
      </c>
      <c r="S38" s="816" t="s">
        <v>4874</v>
      </c>
      <c r="T38" s="816" t="s">
        <v>4875</v>
      </c>
      <c r="U38" s="625" t="s">
        <v>153</v>
      </c>
      <c r="V38" s="625" t="s">
        <v>153</v>
      </c>
      <c r="W38" s="625" t="s">
        <v>153</v>
      </c>
      <c r="X38" s="625" t="s">
        <v>153</v>
      </c>
      <c r="Y38" s="625">
        <v>1</v>
      </c>
      <c r="Z38" s="625">
        <v>1</v>
      </c>
      <c r="AA38" s="952">
        <f t="shared" si="2"/>
        <v>1</v>
      </c>
      <c r="AB38" s="952">
        <f t="shared" si="2"/>
        <v>1</v>
      </c>
      <c r="AC38" s="816" t="s">
        <v>457</v>
      </c>
      <c r="AD38" s="816" t="s">
        <v>122</v>
      </c>
      <c r="AE38" s="817" t="s">
        <v>140</v>
      </c>
      <c r="AF38" s="637" t="s">
        <v>4876</v>
      </c>
      <c r="AG38" s="155"/>
      <c r="AH38" s="155"/>
      <c r="AI38" s="883"/>
    </row>
    <row r="39" spans="1:35" ht="106.5" customHeight="1" x14ac:dyDescent="0.5">
      <c r="A39" s="371">
        <v>31</v>
      </c>
      <c r="B39" s="818">
        <v>241422</v>
      </c>
      <c r="C39" s="259" t="s">
        <v>2629</v>
      </c>
      <c r="D39" s="1022" t="s">
        <v>477</v>
      </c>
      <c r="E39" s="1017" t="s">
        <v>5083</v>
      </c>
      <c r="F39" s="1017" t="s">
        <v>5084</v>
      </c>
      <c r="G39" s="754" t="s">
        <v>3033</v>
      </c>
      <c r="H39" s="259" t="s">
        <v>4877</v>
      </c>
      <c r="I39" s="816" t="s">
        <v>564</v>
      </c>
      <c r="J39" s="816" t="s">
        <v>339</v>
      </c>
      <c r="K39" s="371">
        <v>10</v>
      </c>
      <c r="L39" s="790" t="s">
        <v>102</v>
      </c>
      <c r="M39" s="816">
        <v>2245</v>
      </c>
      <c r="N39" s="816" t="s">
        <v>4878</v>
      </c>
      <c r="O39" s="816" t="s">
        <v>4303</v>
      </c>
      <c r="P39" s="403" t="s">
        <v>242</v>
      </c>
      <c r="Q39" s="790" t="s">
        <v>4879</v>
      </c>
      <c r="R39" s="790" t="s">
        <v>4880</v>
      </c>
      <c r="S39" s="790" t="s">
        <v>4881</v>
      </c>
      <c r="T39" s="816" t="s">
        <v>4882</v>
      </c>
      <c r="U39" s="625" t="s">
        <v>153</v>
      </c>
      <c r="V39" s="625">
        <v>7</v>
      </c>
      <c r="W39" s="625" t="s">
        <v>153</v>
      </c>
      <c r="X39" s="625" t="s">
        <v>153</v>
      </c>
      <c r="Y39" s="625">
        <v>1</v>
      </c>
      <c r="Z39" s="625" t="s">
        <v>153</v>
      </c>
      <c r="AA39" s="952">
        <f t="shared" si="2"/>
        <v>1</v>
      </c>
      <c r="AB39" s="952">
        <f t="shared" si="2"/>
        <v>7</v>
      </c>
      <c r="AC39" s="816" t="s">
        <v>457</v>
      </c>
      <c r="AD39" s="894" t="s">
        <v>122</v>
      </c>
      <c r="AE39" s="805" t="s">
        <v>143</v>
      </c>
      <c r="AF39" s="961" t="s">
        <v>4883</v>
      </c>
      <c r="AG39" s="155"/>
      <c r="AH39" s="155"/>
      <c r="AI39" s="883"/>
    </row>
    <row r="40" spans="1:35" ht="131.25" customHeight="1" x14ac:dyDescent="0.5">
      <c r="A40" s="803">
        <v>32</v>
      </c>
      <c r="B40" s="1018">
        <v>241422</v>
      </c>
      <c r="C40" s="962" t="s">
        <v>5085</v>
      </c>
      <c r="D40" s="371" t="s">
        <v>3745</v>
      </c>
      <c r="E40" s="1022" t="s">
        <v>5086</v>
      </c>
      <c r="F40" s="1022" t="s">
        <v>5087</v>
      </c>
      <c r="G40" s="1022" t="s">
        <v>5088</v>
      </c>
      <c r="H40" s="962" t="s">
        <v>4884</v>
      </c>
      <c r="I40" s="894" t="s">
        <v>338</v>
      </c>
      <c r="J40" s="894" t="s">
        <v>104</v>
      </c>
      <c r="K40" s="803">
        <v>10</v>
      </c>
      <c r="L40" s="797" t="s">
        <v>100</v>
      </c>
      <c r="M40" s="805">
        <v>25</v>
      </c>
      <c r="N40" s="894" t="s">
        <v>4885</v>
      </c>
      <c r="O40" s="963"/>
      <c r="P40" s="964" t="s">
        <v>242</v>
      </c>
      <c r="Q40" s="794" t="s">
        <v>4886</v>
      </c>
      <c r="R40" s="794" t="s">
        <v>2819</v>
      </c>
      <c r="S40" s="794" t="s">
        <v>4887</v>
      </c>
      <c r="T40" s="794" t="s">
        <v>4888</v>
      </c>
      <c r="U40" s="795">
        <v>0</v>
      </c>
      <c r="V40" s="795">
        <v>0</v>
      </c>
      <c r="W40" s="795">
        <v>0</v>
      </c>
      <c r="X40" s="795">
        <v>0</v>
      </c>
      <c r="Y40" s="795">
        <v>0</v>
      </c>
      <c r="Z40" s="795">
        <v>0</v>
      </c>
      <c r="AA40" s="965">
        <f t="shared" si="2"/>
        <v>0</v>
      </c>
      <c r="AB40" s="965">
        <f t="shared" si="2"/>
        <v>0</v>
      </c>
      <c r="AC40" s="816" t="s">
        <v>150</v>
      </c>
      <c r="AD40" s="816" t="s">
        <v>122</v>
      </c>
      <c r="AE40" s="817" t="s">
        <v>3669</v>
      </c>
      <c r="AF40" s="950" t="s">
        <v>4889</v>
      </c>
      <c r="AG40" s="966"/>
      <c r="AH40" s="966"/>
      <c r="AI40" s="883"/>
    </row>
    <row r="41" spans="1:35" ht="206.25" customHeight="1" x14ac:dyDescent="0.4">
      <c r="A41" s="371">
        <v>33</v>
      </c>
      <c r="B41" s="818">
        <v>241422</v>
      </c>
      <c r="C41" s="259" t="s">
        <v>5089</v>
      </c>
      <c r="D41" s="259" t="s">
        <v>4420</v>
      </c>
      <c r="E41" s="259" t="s">
        <v>5090</v>
      </c>
      <c r="F41" s="259" t="s">
        <v>5091</v>
      </c>
      <c r="G41" s="259" t="s">
        <v>228</v>
      </c>
      <c r="H41" s="259" t="s">
        <v>4890</v>
      </c>
      <c r="I41" s="816" t="s">
        <v>471</v>
      </c>
      <c r="J41" s="816" t="s">
        <v>104</v>
      </c>
      <c r="K41" s="371">
        <v>30</v>
      </c>
      <c r="L41" s="790" t="s">
        <v>96</v>
      </c>
      <c r="M41" s="410"/>
      <c r="N41" s="410"/>
      <c r="O41" s="259" t="s">
        <v>4891</v>
      </c>
      <c r="P41" s="403" t="s">
        <v>242</v>
      </c>
      <c r="Q41" s="790" t="s">
        <v>4892</v>
      </c>
      <c r="R41" s="790" t="s">
        <v>4893</v>
      </c>
      <c r="S41" s="790" t="s">
        <v>4894</v>
      </c>
      <c r="T41" s="967">
        <v>44000161</v>
      </c>
      <c r="U41" s="791">
        <v>0</v>
      </c>
      <c r="V41" s="261">
        <v>0</v>
      </c>
      <c r="W41" s="261">
        <v>0</v>
      </c>
      <c r="X41" s="261">
        <v>0</v>
      </c>
      <c r="Y41" s="261">
        <v>0</v>
      </c>
      <c r="Z41" s="261">
        <v>0</v>
      </c>
      <c r="AA41" s="952">
        <f t="shared" si="2"/>
        <v>0</v>
      </c>
      <c r="AB41" s="952">
        <f t="shared" si="2"/>
        <v>0</v>
      </c>
      <c r="AC41" s="816" t="s">
        <v>457</v>
      </c>
      <c r="AD41" s="816" t="s">
        <v>115</v>
      </c>
      <c r="AE41" s="817" t="s">
        <v>141</v>
      </c>
      <c r="AF41" s="950" t="s">
        <v>4895</v>
      </c>
      <c r="AG41" s="792">
        <v>12.54377</v>
      </c>
      <c r="AH41" s="792">
        <v>99.542910000000006</v>
      </c>
      <c r="AI41" s="883"/>
    </row>
    <row r="42" spans="1:35" ht="73.5" customHeight="1" x14ac:dyDescent="0.4">
      <c r="A42" s="371">
        <v>34</v>
      </c>
      <c r="B42" s="818">
        <v>241423</v>
      </c>
      <c r="C42" s="259" t="s">
        <v>5092</v>
      </c>
      <c r="D42" s="816" t="s">
        <v>4633</v>
      </c>
      <c r="E42" s="259" t="s">
        <v>5093</v>
      </c>
      <c r="F42" s="816" t="s">
        <v>5059</v>
      </c>
      <c r="G42" s="816" t="s">
        <v>5060</v>
      </c>
      <c r="H42" s="259" t="s">
        <v>4896</v>
      </c>
      <c r="I42" s="816" t="s">
        <v>2530</v>
      </c>
      <c r="J42" s="816" t="s">
        <v>323</v>
      </c>
      <c r="K42" s="371">
        <v>10</v>
      </c>
      <c r="L42" s="792" t="s">
        <v>100</v>
      </c>
      <c r="M42" s="817">
        <v>979</v>
      </c>
      <c r="N42" s="816" t="s">
        <v>4897</v>
      </c>
      <c r="O42" s="259" t="s">
        <v>3636</v>
      </c>
      <c r="P42" s="403" t="s">
        <v>242</v>
      </c>
      <c r="Q42" s="790" t="s">
        <v>4898</v>
      </c>
      <c r="R42" s="790" t="s">
        <v>4899</v>
      </c>
      <c r="S42" s="790" t="s">
        <v>4900</v>
      </c>
      <c r="T42" s="790" t="s">
        <v>4901</v>
      </c>
      <c r="U42" s="791">
        <v>0</v>
      </c>
      <c r="V42" s="791">
        <v>0</v>
      </c>
      <c r="W42" s="261">
        <v>0</v>
      </c>
      <c r="X42" s="261">
        <v>2</v>
      </c>
      <c r="Y42" s="261">
        <v>0</v>
      </c>
      <c r="Z42" s="261">
        <v>0</v>
      </c>
      <c r="AA42" s="952">
        <f t="shared" si="2"/>
        <v>0</v>
      </c>
      <c r="AB42" s="952">
        <f t="shared" si="2"/>
        <v>2</v>
      </c>
      <c r="AC42" s="816" t="s">
        <v>150</v>
      </c>
      <c r="AD42" s="816" t="s">
        <v>115</v>
      </c>
      <c r="AE42" s="817" t="s">
        <v>93</v>
      </c>
      <c r="AF42" s="422" t="s">
        <v>4902</v>
      </c>
      <c r="AG42" s="792">
        <v>12.910484</v>
      </c>
      <c r="AH42" s="792">
        <v>99.908080999999996</v>
      </c>
      <c r="AI42" s="883"/>
    </row>
    <row r="43" spans="1:35" ht="129.75" customHeight="1" x14ac:dyDescent="0.4">
      <c r="A43" s="371">
        <v>35</v>
      </c>
      <c r="B43" s="818">
        <v>241423</v>
      </c>
      <c r="C43" s="259" t="s">
        <v>1699</v>
      </c>
      <c r="D43" s="816" t="s">
        <v>743</v>
      </c>
      <c r="E43" s="754" t="s">
        <v>5094</v>
      </c>
      <c r="F43" s="754" t="s">
        <v>5095</v>
      </c>
      <c r="G43" s="754" t="s">
        <v>5096</v>
      </c>
      <c r="H43" s="259" t="s">
        <v>4903</v>
      </c>
      <c r="I43" s="816" t="s">
        <v>2885</v>
      </c>
      <c r="J43" s="816" t="s">
        <v>104</v>
      </c>
      <c r="K43" s="371">
        <v>10</v>
      </c>
      <c r="L43" s="792" t="s">
        <v>102</v>
      </c>
      <c r="M43" s="817"/>
      <c r="N43" s="968" t="s">
        <v>4904</v>
      </c>
      <c r="O43" s="968" t="s">
        <v>4905</v>
      </c>
      <c r="P43" s="403" t="s">
        <v>242</v>
      </c>
      <c r="Q43" s="790" t="s">
        <v>4906</v>
      </c>
      <c r="R43" s="790" t="s">
        <v>4907</v>
      </c>
      <c r="S43" s="790" t="s">
        <v>4908</v>
      </c>
      <c r="T43" s="790" t="s">
        <v>4909</v>
      </c>
      <c r="U43" s="791" t="s">
        <v>153</v>
      </c>
      <c r="V43" s="791">
        <v>2</v>
      </c>
      <c r="W43" s="261" t="s">
        <v>153</v>
      </c>
      <c r="X43" s="261" t="s">
        <v>153</v>
      </c>
      <c r="Y43" s="261" t="s">
        <v>153</v>
      </c>
      <c r="Z43" s="261" t="s">
        <v>153</v>
      </c>
      <c r="AA43" s="952">
        <f>SUM(U43,W43,Y43)</f>
        <v>0</v>
      </c>
      <c r="AB43" s="952">
        <f>SUM(V43,X43,Z43)</f>
        <v>2</v>
      </c>
      <c r="AC43" s="816" t="s">
        <v>457</v>
      </c>
      <c r="AD43" s="816" t="s">
        <v>122</v>
      </c>
      <c r="AE43" s="817" t="s">
        <v>3669</v>
      </c>
      <c r="AF43" s="753" t="s">
        <v>4910</v>
      </c>
      <c r="AG43" s="353"/>
      <c r="AH43" s="353"/>
      <c r="AI43" s="883"/>
    </row>
    <row r="44" spans="1:35" ht="76.5" customHeight="1" x14ac:dyDescent="0.5">
      <c r="A44" s="371">
        <v>36</v>
      </c>
      <c r="B44" s="818">
        <v>241424</v>
      </c>
      <c r="C44" s="447" t="s">
        <v>3825</v>
      </c>
      <c r="D44" s="447" t="s">
        <v>3745</v>
      </c>
      <c r="E44" s="447" t="s">
        <v>5097</v>
      </c>
      <c r="F44" s="447" t="s">
        <v>5098</v>
      </c>
      <c r="G44" s="447" t="s">
        <v>5098</v>
      </c>
      <c r="H44" s="447" t="s">
        <v>4911</v>
      </c>
      <c r="I44" s="816" t="s">
        <v>4912</v>
      </c>
      <c r="J44" s="816" t="s">
        <v>105</v>
      </c>
      <c r="K44" s="371">
        <v>30</v>
      </c>
      <c r="L44" s="790" t="s">
        <v>96</v>
      </c>
      <c r="M44" s="410"/>
      <c r="N44" s="410"/>
      <c r="O44" s="259" t="s">
        <v>4913</v>
      </c>
      <c r="P44" s="403" t="s">
        <v>242</v>
      </c>
      <c r="Q44" s="790" t="s">
        <v>4914</v>
      </c>
      <c r="R44" s="790" t="s">
        <v>4915</v>
      </c>
      <c r="S44" s="790" t="s">
        <v>4916</v>
      </c>
      <c r="T44" s="790" t="s">
        <v>4917</v>
      </c>
      <c r="U44" s="791">
        <v>1</v>
      </c>
      <c r="V44" s="791">
        <v>0</v>
      </c>
      <c r="W44" s="261">
        <v>0</v>
      </c>
      <c r="X44" s="261">
        <v>0</v>
      </c>
      <c r="Y44" s="261" t="s">
        <v>153</v>
      </c>
      <c r="Z44" s="261" t="s">
        <v>153</v>
      </c>
      <c r="AA44" s="952">
        <f t="shared" ref="AA44:AB47" si="3">SUM(U44,W44,Y44)</f>
        <v>1</v>
      </c>
      <c r="AB44" s="952">
        <f t="shared" si="3"/>
        <v>0</v>
      </c>
      <c r="AC44" s="816" t="s">
        <v>118</v>
      </c>
      <c r="AD44" s="816" t="s">
        <v>115</v>
      </c>
      <c r="AE44" s="817" t="s">
        <v>140</v>
      </c>
      <c r="AF44" s="753" t="s">
        <v>4918</v>
      </c>
      <c r="AG44" s="969"/>
      <c r="AH44" s="969"/>
      <c r="AI44" s="883"/>
    </row>
    <row r="45" spans="1:35" ht="92.25" customHeight="1" x14ac:dyDescent="0.5">
      <c r="A45" s="371">
        <v>37</v>
      </c>
      <c r="B45" s="818">
        <v>241425</v>
      </c>
      <c r="C45" s="447" t="s">
        <v>1957</v>
      </c>
      <c r="D45" s="447" t="s">
        <v>5099</v>
      </c>
      <c r="E45" s="960" t="s">
        <v>5100</v>
      </c>
      <c r="F45" s="259" t="s">
        <v>5101</v>
      </c>
      <c r="G45" s="447" t="s">
        <v>5102</v>
      </c>
      <c r="H45" s="447" t="s">
        <v>4919</v>
      </c>
      <c r="I45" s="816" t="s">
        <v>2530</v>
      </c>
      <c r="J45" s="816" t="s">
        <v>323</v>
      </c>
      <c r="K45" s="371">
        <v>10</v>
      </c>
      <c r="L45" s="790" t="s">
        <v>100</v>
      </c>
      <c r="M45" s="817">
        <v>10</v>
      </c>
      <c r="N45" s="817" t="s">
        <v>4920</v>
      </c>
      <c r="O45" s="259" t="s">
        <v>4921</v>
      </c>
      <c r="P45" s="403" t="s">
        <v>242</v>
      </c>
      <c r="Q45" s="790" t="s">
        <v>4922</v>
      </c>
      <c r="R45" s="790" t="s">
        <v>3528</v>
      </c>
      <c r="S45" s="790" t="s">
        <v>4923</v>
      </c>
      <c r="T45" s="790" t="s">
        <v>4924</v>
      </c>
      <c r="U45" s="791">
        <v>0</v>
      </c>
      <c r="V45" s="791">
        <v>0</v>
      </c>
      <c r="W45" s="791">
        <v>0</v>
      </c>
      <c r="X45" s="791">
        <v>0</v>
      </c>
      <c r="Y45" s="261">
        <v>0</v>
      </c>
      <c r="Z45" s="261">
        <v>1</v>
      </c>
      <c r="AA45" s="952">
        <f t="shared" si="3"/>
        <v>0</v>
      </c>
      <c r="AB45" s="952">
        <f t="shared" si="3"/>
        <v>1</v>
      </c>
      <c r="AC45" s="816" t="s">
        <v>457</v>
      </c>
      <c r="AD45" s="816" t="s">
        <v>122</v>
      </c>
      <c r="AE45" s="817" t="s">
        <v>3733</v>
      </c>
      <c r="AF45" s="958" t="s">
        <v>4925</v>
      </c>
      <c r="AG45" s="969"/>
      <c r="AH45" s="969"/>
      <c r="AI45" s="883"/>
    </row>
    <row r="46" spans="1:35" ht="119.25" customHeight="1" x14ac:dyDescent="0.5">
      <c r="A46" s="371">
        <v>38</v>
      </c>
      <c r="B46" s="818">
        <v>241425</v>
      </c>
      <c r="C46" s="447" t="s">
        <v>3417</v>
      </c>
      <c r="D46" s="960" t="s">
        <v>489</v>
      </c>
      <c r="E46" s="960" t="s">
        <v>5103</v>
      </c>
      <c r="F46" s="960" t="s">
        <v>5104</v>
      </c>
      <c r="G46" s="960" t="s">
        <v>5105</v>
      </c>
      <c r="H46" s="447" t="s">
        <v>4926</v>
      </c>
      <c r="I46" s="816" t="s">
        <v>2530</v>
      </c>
      <c r="J46" s="816" t="s">
        <v>323</v>
      </c>
      <c r="K46" s="371">
        <v>10</v>
      </c>
      <c r="L46" s="790" t="s">
        <v>100</v>
      </c>
      <c r="M46" s="817">
        <v>9916</v>
      </c>
      <c r="N46" s="817" t="s">
        <v>4927</v>
      </c>
      <c r="O46" s="259" t="s">
        <v>4928</v>
      </c>
      <c r="P46" s="403" t="s">
        <v>242</v>
      </c>
      <c r="Q46" s="790" t="s">
        <v>4929</v>
      </c>
      <c r="R46" s="790" t="s">
        <v>4930</v>
      </c>
      <c r="S46" s="790" t="s">
        <v>4931</v>
      </c>
      <c r="T46" s="790" t="s">
        <v>4932</v>
      </c>
      <c r="U46" s="791">
        <v>0</v>
      </c>
      <c r="V46" s="791" t="s">
        <v>153</v>
      </c>
      <c r="W46" s="791">
        <v>0</v>
      </c>
      <c r="X46" s="791">
        <v>1</v>
      </c>
      <c r="Y46" s="791">
        <v>1</v>
      </c>
      <c r="Z46" s="791">
        <v>2</v>
      </c>
      <c r="AA46" s="952">
        <f>SUM(U46,W46,Y46)</f>
        <v>1</v>
      </c>
      <c r="AB46" s="952">
        <f>SUBTOTAL(9,V46,X46,Z46)</f>
        <v>3</v>
      </c>
      <c r="AC46" s="894" t="s">
        <v>115</v>
      </c>
      <c r="AD46" s="894" t="s">
        <v>115</v>
      </c>
      <c r="AE46" s="805" t="s">
        <v>141</v>
      </c>
      <c r="AF46" s="961" t="s">
        <v>4933</v>
      </c>
      <c r="AG46" s="969"/>
      <c r="AH46" s="969"/>
      <c r="AI46" s="883"/>
    </row>
    <row r="47" spans="1:35" ht="90" customHeight="1" x14ac:dyDescent="0.5">
      <c r="A47" s="1266">
        <v>39</v>
      </c>
      <c r="B47" s="1018">
        <v>241426</v>
      </c>
      <c r="C47" s="501" t="s">
        <v>2136</v>
      </c>
      <c r="D47" s="1020" t="s">
        <v>400</v>
      </c>
      <c r="E47" s="1020" t="s">
        <v>5106</v>
      </c>
      <c r="F47" s="962" t="s">
        <v>5107</v>
      </c>
      <c r="G47" s="962" t="s">
        <v>5107</v>
      </c>
      <c r="H47" s="970" t="s">
        <v>4934</v>
      </c>
      <c r="I47" s="894" t="s">
        <v>2530</v>
      </c>
      <c r="J47" s="894" t="s">
        <v>323</v>
      </c>
      <c r="K47" s="803">
        <v>30</v>
      </c>
      <c r="L47" s="794" t="s">
        <v>96</v>
      </c>
      <c r="M47" s="557"/>
      <c r="N47" s="557"/>
      <c r="O47" s="970" t="s">
        <v>4935</v>
      </c>
      <c r="P47" s="432" t="s">
        <v>242</v>
      </c>
      <c r="Q47" s="428" t="s">
        <v>4936</v>
      </c>
      <c r="R47" s="894" t="s">
        <v>4937</v>
      </c>
      <c r="S47" s="794" t="s">
        <v>4938</v>
      </c>
      <c r="T47" s="794" t="s">
        <v>4939</v>
      </c>
      <c r="U47" s="795">
        <v>0</v>
      </c>
      <c r="V47" s="795" t="s">
        <v>153</v>
      </c>
      <c r="W47" s="795">
        <v>0</v>
      </c>
      <c r="X47" s="795">
        <v>9</v>
      </c>
      <c r="Y47" s="795">
        <v>0</v>
      </c>
      <c r="Z47" s="795">
        <v>0</v>
      </c>
      <c r="AA47" s="971">
        <f t="shared" si="3"/>
        <v>0</v>
      </c>
      <c r="AB47" s="971">
        <f t="shared" si="3"/>
        <v>9</v>
      </c>
      <c r="AC47" s="972" t="s">
        <v>115</v>
      </c>
      <c r="AD47" s="972" t="s">
        <v>115</v>
      </c>
      <c r="AE47" s="973" t="s">
        <v>93</v>
      </c>
      <c r="AF47" s="974" t="s">
        <v>4940</v>
      </c>
      <c r="AG47" s="969"/>
      <c r="AH47" s="969"/>
      <c r="AI47" s="883"/>
    </row>
    <row r="48" spans="1:35" ht="127.5" customHeight="1" x14ac:dyDescent="0.4">
      <c r="A48" s="1146"/>
      <c r="B48" s="1023"/>
      <c r="C48" s="1024"/>
      <c r="D48" s="998"/>
      <c r="E48" s="998"/>
      <c r="F48" s="1025"/>
      <c r="G48" s="1025"/>
      <c r="H48" s="975" t="s">
        <v>4941</v>
      </c>
      <c r="I48" s="976" t="s">
        <v>2645</v>
      </c>
      <c r="J48" s="976" t="s">
        <v>104</v>
      </c>
      <c r="K48" s="977">
        <v>10</v>
      </c>
      <c r="L48" s="978" t="s">
        <v>100</v>
      </c>
      <c r="M48" s="979">
        <v>18</v>
      </c>
      <c r="N48" s="980" t="s">
        <v>4942</v>
      </c>
      <c r="O48" s="803" t="s">
        <v>4943</v>
      </c>
      <c r="P48" s="981" t="s">
        <v>242</v>
      </c>
      <c r="Q48" s="982" t="s">
        <v>4944</v>
      </c>
      <c r="R48" s="983" t="s">
        <v>4945</v>
      </c>
      <c r="S48" s="984" t="s">
        <v>4946</v>
      </c>
      <c r="T48" s="983" t="s">
        <v>4947</v>
      </c>
      <c r="U48" s="796"/>
      <c r="V48" s="985"/>
      <c r="W48" s="986"/>
      <c r="X48" s="986"/>
      <c r="Y48" s="986"/>
      <c r="Z48" s="986"/>
      <c r="AA48" s="987"/>
      <c r="AB48" s="988"/>
      <c r="AC48" s="989"/>
      <c r="AD48" s="990"/>
      <c r="AE48" s="990"/>
      <c r="AF48" s="990"/>
      <c r="AG48" s="991"/>
      <c r="AH48" s="991"/>
      <c r="AI48" s="883"/>
    </row>
    <row r="49" spans="1:35" ht="153" customHeight="1" x14ac:dyDescent="0.4">
      <c r="A49" s="371">
        <v>40</v>
      </c>
      <c r="B49" s="1026">
        <v>22280</v>
      </c>
      <c r="C49" s="447" t="s">
        <v>2726</v>
      </c>
      <c r="D49" s="960" t="s">
        <v>699</v>
      </c>
      <c r="E49" s="960" t="s">
        <v>5108</v>
      </c>
      <c r="F49" s="259" t="s">
        <v>5109</v>
      </c>
      <c r="G49" s="259" t="s">
        <v>2669</v>
      </c>
      <c r="H49" s="447" t="s">
        <v>4948</v>
      </c>
      <c r="I49" s="816" t="s">
        <v>2671</v>
      </c>
      <c r="J49" s="816" t="s">
        <v>105</v>
      </c>
      <c r="K49" s="992">
        <v>30</v>
      </c>
      <c r="L49" s="790" t="s">
        <v>96</v>
      </c>
      <c r="M49" s="410"/>
      <c r="N49" s="410"/>
      <c r="O49" s="371" t="s">
        <v>4949</v>
      </c>
      <c r="P49" s="403" t="s">
        <v>242</v>
      </c>
      <c r="Q49" s="790" t="s">
        <v>4950</v>
      </c>
      <c r="R49" s="790" t="s">
        <v>4951</v>
      </c>
      <c r="S49" s="790" t="s">
        <v>4952</v>
      </c>
      <c r="T49" s="790" t="s">
        <v>4953</v>
      </c>
      <c r="U49" s="791">
        <v>2</v>
      </c>
      <c r="V49" s="791">
        <v>13</v>
      </c>
      <c r="W49" s="791">
        <v>0</v>
      </c>
      <c r="X49" s="791">
        <v>0</v>
      </c>
      <c r="Y49" s="791">
        <v>0</v>
      </c>
      <c r="Z49" s="791">
        <v>0</v>
      </c>
      <c r="AA49" s="971">
        <f>SUM(U49,W49,Y49)</f>
        <v>2</v>
      </c>
      <c r="AB49" s="971">
        <f>SUM(V49,X49,Z49)</f>
        <v>13</v>
      </c>
      <c r="AC49" s="816" t="s">
        <v>118</v>
      </c>
      <c r="AD49" s="816" t="s">
        <v>115</v>
      </c>
      <c r="AE49" s="817" t="s">
        <v>142</v>
      </c>
      <c r="AF49" s="950" t="s">
        <v>4954</v>
      </c>
      <c r="AG49" s="792">
        <v>16.239148</v>
      </c>
      <c r="AH49" s="792">
        <v>100.12532899999999</v>
      </c>
      <c r="AI49" s="883"/>
    </row>
    <row r="50" spans="1:35" ht="97.5" customHeight="1" x14ac:dyDescent="0.4">
      <c r="A50" s="1146">
        <v>41</v>
      </c>
      <c r="B50" s="1027">
        <v>22280</v>
      </c>
      <c r="C50" s="501" t="s">
        <v>1948</v>
      </c>
      <c r="D50" s="1020" t="s">
        <v>607</v>
      </c>
      <c r="E50" s="1020" t="s">
        <v>5110</v>
      </c>
      <c r="F50" s="962" t="s">
        <v>5111</v>
      </c>
      <c r="G50" s="962" t="s">
        <v>5112</v>
      </c>
      <c r="H50" s="993" t="s">
        <v>4955</v>
      </c>
      <c r="I50" s="429" t="s">
        <v>2645</v>
      </c>
      <c r="J50" s="429" t="s">
        <v>104</v>
      </c>
      <c r="K50" s="431">
        <v>10</v>
      </c>
      <c r="L50" s="428" t="s">
        <v>100</v>
      </c>
      <c r="M50" s="555">
        <v>21</v>
      </c>
      <c r="N50" s="555" t="s">
        <v>4956</v>
      </c>
      <c r="O50" s="431" t="s">
        <v>4957</v>
      </c>
      <c r="P50" s="432" t="s">
        <v>242</v>
      </c>
      <c r="Q50" s="428" t="s">
        <v>4958</v>
      </c>
      <c r="R50" s="794" t="s">
        <v>2703</v>
      </c>
      <c r="S50" s="428" t="s">
        <v>4959</v>
      </c>
      <c r="T50" s="428" t="s">
        <v>4960</v>
      </c>
      <c r="U50" s="994">
        <v>0</v>
      </c>
      <c r="V50" s="619">
        <v>0</v>
      </c>
      <c r="W50" s="619">
        <v>0</v>
      </c>
      <c r="X50" s="619">
        <v>0</v>
      </c>
      <c r="Y50" s="619">
        <v>0</v>
      </c>
      <c r="Z50" s="619">
        <v>0</v>
      </c>
      <c r="AA50" s="971">
        <f>SUM(U50,W50,Y50)</f>
        <v>0</v>
      </c>
      <c r="AB50" s="971">
        <f>SUM(V50,X50,Z50)</f>
        <v>0</v>
      </c>
      <c r="AC50" s="995" t="s">
        <v>537</v>
      </c>
      <c r="AD50" s="995" t="s">
        <v>122</v>
      </c>
      <c r="AE50" s="806" t="s">
        <v>84</v>
      </c>
      <c r="AF50" s="996" t="s">
        <v>4961</v>
      </c>
      <c r="AG50" s="997">
        <v>14.457163</v>
      </c>
      <c r="AH50" s="797">
        <v>100.876045</v>
      </c>
      <c r="AI50" s="883"/>
    </row>
    <row r="51" spans="1:35" ht="69" customHeight="1" x14ac:dyDescent="0.5">
      <c r="A51" s="1269"/>
      <c r="B51" s="1023"/>
      <c r="C51" s="1024"/>
      <c r="D51" s="1024"/>
      <c r="E51" s="998"/>
      <c r="F51" s="1028"/>
      <c r="G51" s="1028"/>
      <c r="H51" s="998" t="s">
        <v>4962</v>
      </c>
      <c r="I51" s="995" t="s">
        <v>277</v>
      </c>
      <c r="J51" s="995" t="s">
        <v>104</v>
      </c>
      <c r="K51" s="223">
        <v>10</v>
      </c>
      <c r="L51" s="169" t="s">
        <v>100</v>
      </c>
      <c r="M51" s="806">
        <v>31</v>
      </c>
      <c r="N51" s="806" t="s">
        <v>4963</v>
      </c>
      <c r="O51" s="223" t="s">
        <v>4964</v>
      </c>
      <c r="P51" s="981" t="s">
        <v>242</v>
      </c>
      <c r="Q51" s="169" t="s">
        <v>4965</v>
      </c>
      <c r="R51" s="984" t="s">
        <v>4966</v>
      </c>
      <c r="S51" s="169" t="s">
        <v>4967</v>
      </c>
      <c r="T51" s="984" t="s">
        <v>4968</v>
      </c>
      <c r="U51" s="999"/>
      <c r="V51" s="999"/>
      <c r="W51" s="999"/>
      <c r="X51" s="999"/>
      <c r="Y51" s="999"/>
      <c r="Z51" s="999"/>
      <c r="AA51" s="1000"/>
      <c r="AB51" s="1000"/>
      <c r="AC51" s="1001"/>
      <c r="AD51" s="1001"/>
      <c r="AE51" s="1002"/>
      <c r="AF51" s="1003"/>
      <c r="AG51" s="1004"/>
      <c r="AH51" s="1005"/>
      <c r="AI51" s="1006" t="s">
        <v>4969</v>
      </c>
    </row>
    <row r="52" spans="1:35" ht="69" customHeight="1" x14ac:dyDescent="0.2">
      <c r="A52" s="371">
        <v>42</v>
      </c>
      <c r="B52" s="1026">
        <v>22280</v>
      </c>
      <c r="C52" s="447" t="s">
        <v>5113</v>
      </c>
      <c r="D52" s="259" t="s">
        <v>803</v>
      </c>
      <c r="E52" s="259" t="s">
        <v>5114</v>
      </c>
      <c r="F52" s="259" t="s">
        <v>5115</v>
      </c>
      <c r="G52" s="259" t="s">
        <v>5116</v>
      </c>
      <c r="H52" s="447" t="s">
        <v>4970</v>
      </c>
      <c r="I52" s="816" t="s">
        <v>2671</v>
      </c>
      <c r="J52" s="816" t="s">
        <v>105</v>
      </c>
      <c r="K52" s="371">
        <v>30</v>
      </c>
      <c r="L52" s="790" t="s">
        <v>96</v>
      </c>
      <c r="M52" s="410"/>
      <c r="N52" s="410"/>
      <c r="O52" s="371" t="s">
        <v>4971</v>
      </c>
      <c r="P52" s="403" t="s">
        <v>242</v>
      </c>
      <c r="Q52" s="790" t="s">
        <v>4972</v>
      </c>
      <c r="R52" s="790" t="s">
        <v>4973</v>
      </c>
      <c r="S52" s="790" t="s">
        <v>4974</v>
      </c>
      <c r="T52" s="790" t="s">
        <v>4975</v>
      </c>
      <c r="U52" s="1007" t="s">
        <v>153</v>
      </c>
      <c r="V52" s="1008" t="s">
        <v>153</v>
      </c>
      <c r="W52" s="1008" t="s">
        <v>153</v>
      </c>
      <c r="X52" s="1007" t="s">
        <v>153</v>
      </c>
      <c r="Y52" s="261">
        <v>1</v>
      </c>
      <c r="Z52" s="791">
        <v>1</v>
      </c>
      <c r="AA52" s="971">
        <f t="shared" ref="AA52:AB55" si="4">SUM(U52,W52,Y52)</f>
        <v>1</v>
      </c>
      <c r="AB52" s="971">
        <f t="shared" si="4"/>
        <v>1</v>
      </c>
      <c r="AC52" s="816" t="s">
        <v>116</v>
      </c>
      <c r="AD52" s="816" t="s">
        <v>122</v>
      </c>
      <c r="AE52" s="817" t="s">
        <v>140</v>
      </c>
      <c r="AF52" s="950" t="s">
        <v>4976</v>
      </c>
      <c r="AG52" s="792">
        <v>10.896833000000001</v>
      </c>
      <c r="AH52" s="792">
        <v>99.270577000000003</v>
      </c>
      <c r="AI52" s="1006"/>
    </row>
    <row r="53" spans="1:35" ht="109.5" customHeight="1" x14ac:dyDescent="0.2">
      <c r="A53" s="371">
        <v>43</v>
      </c>
      <c r="B53" s="1026">
        <v>22280</v>
      </c>
      <c r="C53" s="447" t="s">
        <v>5117</v>
      </c>
      <c r="D53" s="259" t="s">
        <v>1100</v>
      </c>
      <c r="E53" s="259" t="s">
        <v>5118</v>
      </c>
      <c r="F53" s="259" t="s">
        <v>5119</v>
      </c>
      <c r="G53" s="259" t="s">
        <v>5119</v>
      </c>
      <c r="H53" s="447" t="s">
        <v>4977</v>
      </c>
      <c r="I53" s="816" t="s">
        <v>2530</v>
      </c>
      <c r="J53" s="816" t="s">
        <v>323</v>
      </c>
      <c r="K53" s="371">
        <v>10</v>
      </c>
      <c r="L53" s="790" t="s">
        <v>100</v>
      </c>
      <c r="M53" s="817">
        <v>38</v>
      </c>
      <c r="N53" s="817" t="s">
        <v>4978</v>
      </c>
      <c r="O53" s="817" t="s">
        <v>4979</v>
      </c>
      <c r="P53" s="403" t="s">
        <v>242</v>
      </c>
      <c r="Q53" s="816" t="s">
        <v>4980</v>
      </c>
      <c r="R53" s="816" t="s">
        <v>4981</v>
      </c>
      <c r="S53" s="790" t="s">
        <v>4982</v>
      </c>
      <c r="T53" s="790" t="s">
        <v>4983</v>
      </c>
      <c r="U53" s="1007" t="s">
        <v>153</v>
      </c>
      <c r="V53" s="1008" t="s">
        <v>153</v>
      </c>
      <c r="W53" s="1008" t="s">
        <v>153</v>
      </c>
      <c r="X53" s="1007" t="s">
        <v>153</v>
      </c>
      <c r="Y53" s="1007" t="s">
        <v>153</v>
      </c>
      <c r="Z53" s="1009" t="s">
        <v>153</v>
      </c>
      <c r="AA53" s="952">
        <f t="shared" si="4"/>
        <v>0</v>
      </c>
      <c r="AB53" s="952">
        <f t="shared" si="4"/>
        <v>0</v>
      </c>
      <c r="AC53" s="816" t="s">
        <v>118</v>
      </c>
      <c r="AD53" s="816" t="s">
        <v>115</v>
      </c>
      <c r="AE53" s="817" t="s">
        <v>84</v>
      </c>
      <c r="AF53" s="950" t="s">
        <v>4984</v>
      </c>
      <c r="AG53" s="792">
        <v>13.8246196</v>
      </c>
      <c r="AH53" s="792">
        <v>100.56335869999999</v>
      </c>
      <c r="AI53" s="1006"/>
    </row>
    <row r="54" spans="1:35" ht="95.25" customHeight="1" x14ac:dyDescent="0.4">
      <c r="A54" s="371">
        <v>44</v>
      </c>
      <c r="B54" s="1026">
        <v>22281</v>
      </c>
      <c r="C54" s="447" t="s">
        <v>5120</v>
      </c>
      <c r="D54" s="259" t="s">
        <v>894</v>
      </c>
      <c r="E54" s="259" t="s">
        <v>5121</v>
      </c>
      <c r="F54" s="259" t="s">
        <v>5122</v>
      </c>
      <c r="G54" s="259" t="s">
        <v>5123</v>
      </c>
      <c r="H54" s="447" t="s">
        <v>4985</v>
      </c>
      <c r="I54" s="816" t="s">
        <v>2671</v>
      </c>
      <c r="J54" s="816" t="s">
        <v>105</v>
      </c>
      <c r="K54" s="371">
        <v>10</v>
      </c>
      <c r="L54" s="790" t="s">
        <v>100</v>
      </c>
      <c r="M54" s="817">
        <v>949</v>
      </c>
      <c r="N54" s="817" t="s">
        <v>4986</v>
      </c>
      <c r="O54" s="817" t="s">
        <v>4987</v>
      </c>
      <c r="P54" s="403" t="s">
        <v>242</v>
      </c>
      <c r="Q54" s="816" t="s">
        <v>4988</v>
      </c>
      <c r="R54" s="816" t="s">
        <v>3326</v>
      </c>
      <c r="S54" s="816" t="s">
        <v>4989</v>
      </c>
      <c r="T54" s="816" t="s">
        <v>4990</v>
      </c>
      <c r="U54" s="230">
        <v>1</v>
      </c>
      <c r="V54" s="285">
        <v>6</v>
      </c>
      <c r="W54" s="285">
        <v>0</v>
      </c>
      <c r="X54" s="230">
        <v>0</v>
      </c>
      <c r="Y54" s="230" t="s">
        <v>153</v>
      </c>
      <c r="Z54" s="230" t="s">
        <v>153</v>
      </c>
      <c r="AA54" s="952">
        <f t="shared" si="4"/>
        <v>1</v>
      </c>
      <c r="AB54" s="952">
        <f t="shared" si="4"/>
        <v>6</v>
      </c>
      <c r="AC54" s="816" t="s">
        <v>118</v>
      </c>
      <c r="AD54" s="816" t="s">
        <v>115</v>
      </c>
      <c r="AE54" s="817" t="s">
        <v>142</v>
      </c>
      <c r="AF54" s="950" t="s">
        <v>4991</v>
      </c>
      <c r="AG54" s="792">
        <v>9.7157350000000005</v>
      </c>
      <c r="AH54" s="792">
        <v>99.104555000000005</v>
      </c>
      <c r="AI54" s="883"/>
    </row>
    <row r="55" spans="1:35" ht="65.25" x14ac:dyDescent="0.2">
      <c r="A55" s="371">
        <v>45</v>
      </c>
      <c r="B55" s="1026">
        <v>22281</v>
      </c>
      <c r="C55" s="447" t="s">
        <v>2175</v>
      </c>
      <c r="D55" s="259" t="s">
        <v>1238</v>
      </c>
      <c r="E55" s="259" t="s">
        <v>5124</v>
      </c>
      <c r="F55" s="259" t="s">
        <v>5125</v>
      </c>
      <c r="G55" s="259" t="s">
        <v>5126</v>
      </c>
      <c r="H55" s="447" t="s">
        <v>4992</v>
      </c>
      <c r="I55" s="816" t="s">
        <v>3422</v>
      </c>
      <c r="J55" s="816" t="s">
        <v>339</v>
      </c>
      <c r="K55" s="371">
        <v>10</v>
      </c>
      <c r="L55" s="790" t="s">
        <v>102</v>
      </c>
      <c r="M55" s="817">
        <v>1169</v>
      </c>
      <c r="N55" s="817" t="s">
        <v>4993</v>
      </c>
      <c r="O55" s="371" t="s">
        <v>4994</v>
      </c>
      <c r="P55" s="337" t="s">
        <v>304</v>
      </c>
      <c r="Q55" s="790" t="s">
        <v>4995</v>
      </c>
      <c r="R55" s="790" t="s">
        <v>4996</v>
      </c>
      <c r="S55" s="790" t="s">
        <v>4997</v>
      </c>
      <c r="T55" s="790" t="s">
        <v>4998</v>
      </c>
      <c r="U55" s="791" t="s">
        <v>153</v>
      </c>
      <c r="V55" s="791" t="s">
        <v>153</v>
      </c>
      <c r="W55" s="791" t="s">
        <v>153</v>
      </c>
      <c r="X55" s="791" t="s">
        <v>153</v>
      </c>
      <c r="Y55" s="791" t="s">
        <v>153</v>
      </c>
      <c r="Z55" s="791">
        <v>1</v>
      </c>
      <c r="AA55" s="952">
        <f t="shared" si="4"/>
        <v>0</v>
      </c>
      <c r="AB55" s="952">
        <f t="shared" si="4"/>
        <v>1</v>
      </c>
      <c r="AC55" s="816" t="s">
        <v>457</v>
      </c>
      <c r="AD55" s="816" t="s">
        <v>122</v>
      </c>
      <c r="AE55" s="817" t="s">
        <v>142</v>
      </c>
      <c r="AF55" s="950" t="s">
        <v>4999</v>
      </c>
      <c r="AG55" s="792">
        <v>13.64931159</v>
      </c>
      <c r="AH55" s="792">
        <v>100.3022026</v>
      </c>
    </row>
    <row r="56" spans="1:35" x14ac:dyDescent="0.5">
      <c r="T56" s="520" t="s">
        <v>129</v>
      </c>
      <c r="U56" s="330">
        <f t="shared" ref="U56:AB56" si="5">SUM(U6:U55)</f>
        <v>8</v>
      </c>
      <c r="V56" s="330">
        <f t="shared" si="5"/>
        <v>61</v>
      </c>
      <c r="W56" s="330">
        <f t="shared" si="5"/>
        <v>1</v>
      </c>
      <c r="X56" s="330">
        <f t="shared" si="5"/>
        <v>39</v>
      </c>
      <c r="Y56" s="330">
        <f t="shared" si="5"/>
        <v>7</v>
      </c>
      <c r="Z56" s="330">
        <f t="shared" si="5"/>
        <v>20</v>
      </c>
      <c r="AA56" s="330">
        <f t="shared" si="5"/>
        <v>16</v>
      </c>
      <c r="AB56" s="330">
        <f t="shared" si="5"/>
        <v>120</v>
      </c>
    </row>
    <row r="59" spans="1:35" x14ac:dyDescent="0.5">
      <c r="N59" s="360"/>
    </row>
  </sheetData>
  <mergeCells count="58">
    <mergeCell ref="G16:G17"/>
    <mergeCell ref="AF16:AF17"/>
    <mergeCell ref="A47:A48"/>
    <mergeCell ref="A50:A51"/>
    <mergeCell ref="A16:A17"/>
    <mergeCell ref="B16:B17"/>
    <mergeCell ref="C16:C17"/>
    <mergeCell ref="D16:D17"/>
    <mergeCell ref="E16:E17"/>
    <mergeCell ref="F16:F17"/>
    <mergeCell ref="G7:G8"/>
    <mergeCell ref="AF7:AF8"/>
    <mergeCell ref="A14:A15"/>
    <mergeCell ref="B14:B15"/>
    <mergeCell ref="C14:C15"/>
    <mergeCell ref="D14:D15"/>
    <mergeCell ref="E14:E15"/>
    <mergeCell ref="F14:F15"/>
    <mergeCell ref="G14:G15"/>
    <mergeCell ref="AF14:AF15"/>
    <mergeCell ref="A7:A8"/>
    <mergeCell ref="B7:B8"/>
    <mergeCell ref="C7:C8"/>
    <mergeCell ref="D7:D8"/>
    <mergeCell ref="E7:E8"/>
    <mergeCell ref="F7:F8"/>
    <mergeCell ref="C3:C5"/>
    <mergeCell ref="AE3:AE5"/>
    <mergeCell ref="AF3:AF5"/>
    <mergeCell ref="E4:E5"/>
    <mergeCell ref="F4:F5"/>
    <mergeCell ref="G4:G5"/>
    <mergeCell ref="U4:V4"/>
    <mergeCell ref="W4:X4"/>
    <mergeCell ref="Y4:Z4"/>
    <mergeCell ref="AA4:AB4"/>
    <mergeCell ref="R3:R5"/>
    <mergeCell ref="S3:S5"/>
    <mergeCell ref="T3:T5"/>
    <mergeCell ref="U3:AB3"/>
    <mergeCell ref="AC3:AC5"/>
    <mergeCell ref="AD3:AD5"/>
    <mergeCell ref="D3:D5"/>
    <mergeCell ref="A1:AE1"/>
    <mergeCell ref="A2:AD2"/>
    <mergeCell ref="E3:G3"/>
    <mergeCell ref="N3:N5"/>
    <mergeCell ref="O3:O5"/>
    <mergeCell ref="P3:P5"/>
    <mergeCell ref="Q3:Q5"/>
    <mergeCell ref="M3:M5"/>
    <mergeCell ref="H3:H5"/>
    <mergeCell ref="I3:I5"/>
    <mergeCell ref="J3:J5"/>
    <mergeCell ref="K3:K5"/>
    <mergeCell ref="L3:L5"/>
    <mergeCell ref="A3:A5"/>
    <mergeCell ref="B3:B5"/>
  </mergeCells>
  <dataValidations count="7">
    <dataValidation type="list" allowBlank="1" showInputMessage="1" showErrorMessage="1" sqref="J6:J55 JF6:JF55 TB6:TB55 ACX6:ACX55 AMT6:AMT55 AWP6:AWP55 BGL6:BGL55 BQH6:BQH55 CAD6:CAD55 CJZ6:CJZ55 CTV6:CTV55 DDR6:DDR55 DNN6:DNN55 DXJ6:DXJ55 EHF6:EHF55 ERB6:ERB55 FAX6:FAX55 FKT6:FKT55 FUP6:FUP55 GEL6:GEL55 GOH6:GOH55 GYD6:GYD55 HHZ6:HHZ55 HRV6:HRV55 IBR6:IBR55 ILN6:ILN55 IVJ6:IVJ55 JFF6:JFF55 JPB6:JPB55 JYX6:JYX55 KIT6:KIT55 KSP6:KSP55 LCL6:LCL55 LMH6:LMH55 LWD6:LWD55 MFZ6:MFZ55 MPV6:MPV55 MZR6:MZR55 NJN6:NJN55 NTJ6:NTJ55 ODF6:ODF55 ONB6:ONB55 OWX6:OWX55 PGT6:PGT55 PQP6:PQP55 QAL6:QAL55 QKH6:QKH55 QUD6:QUD55 RDZ6:RDZ55 RNV6:RNV55 RXR6:RXR55 SHN6:SHN55 SRJ6:SRJ55 TBF6:TBF55 TLB6:TLB55 TUX6:TUX55 UET6:UET55 UOP6:UOP55 UYL6:UYL55 VIH6:VIH55 VSD6:VSD55 WBZ6:WBZ55 WLV6:WLV55 WVR6:WVR55 J65542:J65591 JF65542:JF65591 TB65542:TB65591 ACX65542:ACX65591 AMT65542:AMT65591 AWP65542:AWP65591 BGL65542:BGL65591 BQH65542:BQH65591 CAD65542:CAD65591 CJZ65542:CJZ65591 CTV65542:CTV65591 DDR65542:DDR65591 DNN65542:DNN65591 DXJ65542:DXJ65591 EHF65542:EHF65591 ERB65542:ERB65591 FAX65542:FAX65591 FKT65542:FKT65591 FUP65542:FUP65591 GEL65542:GEL65591 GOH65542:GOH65591 GYD65542:GYD65591 HHZ65542:HHZ65591 HRV65542:HRV65591 IBR65542:IBR65591 ILN65542:ILN65591 IVJ65542:IVJ65591 JFF65542:JFF65591 JPB65542:JPB65591 JYX65542:JYX65591 KIT65542:KIT65591 KSP65542:KSP65591 LCL65542:LCL65591 LMH65542:LMH65591 LWD65542:LWD65591 MFZ65542:MFZ65591 MPV65542:MPV65591 MZR65542:MZR65591 NJN65542:NJN65591 NTJ65542:NTJ65591 ODF65542:ODF65591 ONB65542:ONB65591 OWX65542:OWX65591 PGT65542:PGT65591 PQP65542:PQP65591 QAL65542:QAL65591 QKH65542:QKH65591 QUD65542:QUD65591 RDZ65542:RDZ65591 RNV65542:RNV65591 RXR65542:RXR65591 SHN65542:SHN65591 SRJ65542:SRJ65591 TBF65542:TBF65591 TLB65542:TLB65591 TUX65542:TUX65591 UET65542:UET65591 UOP65542:UOP65591 UYL65542:UYL65591 VIH65542:VIH65591 VSD65542:VSD65591 WBZ65542:WBZ65591 WLV65542:WLV65591 WVR65542:WVR65591 J131078:J131127 JF131078:JF131127 TB131078:TB131127 ACX131078:ACX131127 AMT131078:AMT131127 AWP131078:AWP131127 BGL131078:BGL131127 BQH131078:BQH131127 CAD131078:CAD131127 CJZ131078:CJZ131127 CTV131078:CTV131127 DDR131078:DDR131127 DNN131078:DNN131127 DXJ131078:DXJ131127 EHF131078:EHF131127 ERB131078:ERB131127 FAX131078:FAX131127 FKT131078:FKT131127 FUP131078:FUP131127 GEL131078:GEL131127 GOH131078:GOH131127 GYD131078:GYD131127 HHZ131078:HHZ131127 HRV131078:HRV131127 IBR131078:IBR131127 ILN131078:ILN131127 IVJ131078:IVJ131127 JFF131078:JFF131127 JPB131078:JPB131127 JYX131078:JYX131127 KIT131078:KIT131127 KSP131078:KSP131127 LCL131078:LCL131127 LMH131078:LMH131127 LWD131078:LWD131127 MFZ131078:MFZ131127 MPV131078:MPV131127 MZR131078:MZR131127 NJN131078:NJN131127 NTJ131078:NTJ131127 ODF131078:ODF131127 ONB131078:ONB131127 OWX131078:OWX131127 PGT131078:PGT131127 PQP131078:PQP131127 QAL131078:QAL131127 QKH131078:QKH131127 QUD131078:QUD131127 RDZ131078:RDZ131127 RNV131078:RNV131127 RXR131078:RXR131127 SHN131078:SHN131127 SRJ131078:SRJ131127 TBF131078:TBF131127 TLB131078:TLB131127 TUX131078:TUX131127 UET131078:UET131127 UOP131078:UOP131127 UYL131078:UYL131127 VIH131078:VIH131127 VSD131078:VSD131127 WBZ131078:WBZ131127 WLV131078:WLV131127 WVR131078:WVR131127 J196614:J196663 JF196614:JF196663 TB196614:TB196663 ACX196614:ACX196663 AMT196614:AMT196663 AWP196614:AWP196663 BGL196614:BGL196663 BQH196614:BQH196663 CAD196614:CAD196663 CJZ196614:CJZ196663 CTV196614:CTV196663 DDR196614:DDR196663 DNN196614:DNN196663 DXJ196614:DXJ196663 EHF196614:EHF196663 ERB196614:ERB196663 FAX196614:FAX196663 FKT196614:FKT196663 FUP196614:FUP196663 GEL196614:GEL196663 GOH196614:GOH196663 GYD196614:GYD196663 HHZ196614:HHZ196663 HRV196614:HRV196663 IBR196614:IBR196663 ILN196614:ILN196663 IVJ196614:IVJ196663 JFF196614:JFF196663 JPB196614:JPB196663 JYX196614:JYX196663 KIT196614:KIT196663 KSP196614:KSP196663 LCL196614:LCL196663 LMH196614:LMH196663 LWD196614:LWD196663 MFZ196614:MFZ196663 MPV196614:MPV196663 MZR196614:MZR196663 NJN196614:NJN196663 NTJ196614:NTJ196663 ODF196614:ODF196663 ONB196614:ONB196663 OWX196614:OWX196663 PGT196614:PGT196663 PQP196614:PQP196663 QAL196614:QAL196663 QKH196614:QKH196663 QUD196614:QUD196663 RDZ196614:RDZ196663 RNV196614:RNV196663 RXR196614:RXR196663 SHN196614:SHN196663 SRJ196614:SRJ196663 TBF196614:TBF196663 TLB196614:TLB196663 TUX196614:TUX196663 UET196614:UET196663 UOP196614:UOP196663 UYL196614:UYL196663 VIH196614:VIH196663 VSD196614:VSD196663 WBZ196614:WBZ196663 WLV196614:WLV196663 WVR196614:WVR196663 J262150:J262199 JF262150:JF262199 TB262150:TB262199 ACX262150:ACX262199 AMT262150:AMT262199 AWP262150:AWP262199 BGL262150:BGL262199 BQH262150:BQH262199 CAD262150:CAD262199 CJZ262150:CJZ262199 CTV262150:CTV262199 DDR262150:DDR262199 DNN262150:DNN262199 DXJ262150:DXJ262199 EHF262150:EHF262199 ERB262150:ERB262199 FAX262150:FAX262199 FKT262150:FKT262199 FUP262150:FUP262199 GEL262150:GEL262199 GOH262150:GOH262199 GYD262150:GYD262199 HHZ262150:HHZ262199 HRV262150:HRV262199 IBR262150:IBR262199 ILN262150:ILN262199 IVJ262150:IVJ262199 JFF262150:JFF262199 JPB262150:JPB262199 JYX262150:JYX262199 KIT262150:KIT262199 KSP262150:KSP262199 LCL262150:LCL262199 LMH262150:LMH262199 LWD262150:LWD262199 MFZ262150:MFZ262199 MPV262150:MPV262199 MZR262150:MZR262199 NJN262150:NJN262199 NTJ262150:NTJ262199 ODF262150:ODF262199 ONB262150:ONB262199 OWX262150:OWX262199 PGT262150:PGT262199 PQP262150:PQP262199 QAL262150:QAL262199 QKH262150:QKH262199 QUD262150:QUD262199 RDZ262150:RDZ262199 RNV262150:RNV262199 RXR262150:RXR262199 SHN262150:SHN262199 SRJ262150:SRJ262199 TBF262150:TBF262199 TLB262150:TLB262199 TUX262150:TUX262199 UET262150:UET262199 UOP262150:UOP262199 UYL262150:UYL262199 VIH262150:VIH262199 VSD262150:VSD262199 WBZ262150:WBZ262199 WLV262150:WLV262199 WVR262150:WVR262199 J327686:J327735 JF327686:JF327735 TB327686:TB327735 ACX327686:ACX327735 AMT327686:AMT327735 AWP327686:AWP327735 BGL327686:BGL327735 BQH327686:BQH327735 CAD327686:CAD327735 CJZ327686:CJZ327735 CTV327686:CTV327735 DDR327686:DDR327735 DNN327686:DNN327735 DXJ327686:DXJ327735 EHF327686:EHF327735 ERB327686:ERB327735 FAX327686:FAX327735 FKT327686:FKT327735 FUP327686:FUP327735 GEL327686:GEL327735 GOH327686:GOH327735 GYD327686:GYD327735 HHZ327686:HHZ327735 HRV327686:HRV327735 IBR327686:IBR327735 ILN327686:ILN327735 IVJ327686:IVJ327735 JFF327686:JFF327735 JPB327686:JPB327735 JYX327686:JYX327735 KIT327686:KIT327735 KSP327686:KSP327735 LCL327686:LCL327735 LMH327686:LMH327735 LWD327686:LWD327735 MFZ327686:MFZ327735 MPV327686:MPV327735 MZR327686:MZR327735 NJN327686:NJN327735 NTJ327686:NTJ327735 ODF327686:ODF327735 ONB327686:ONB327735 OWX327686:OWX327735 PGT327686:PGT327735 PQP327686:PQP327735 QAL327686:QAL327735 QKH327686:QKH327735 QUD327686:QUD327735 RDZ327686:RDZ327735 RNV327686:RNV327735 RXR327686:RXR327735 SHN327686:SHN327735 SRJ327686:SRJ327735 TBF327686:TBF327735 TLB327686:TLB327735 TUX327686:TUX327735 UET327686:UET327735 UOP327686:UOP327735 UYL327686:UYL327735 VIH327686:VIH327735 VSD327686:VSD327735 WBZ327686:WBZ327735 WLV327686:WLV327735 WVR327686:WVR327735 J393222:J393271 JF393222:JF393271 TB393222:TB393271 ACX393222:ACX393271 AMT393222:AMT393271 AWP393222:AWP393271 BGL393222:BGL393271 BQH393222:BQH393271 CAD393222:CAD393271 CJZ393222:CJZ393271 CTV393222:CTV393271 DDR393222:DDR393271 DNN393222:DNN393271 DXJ393222:DXJ393271 EHF393222:EHF393271 ERB393222:ERB393271 FAX393222:FAX393271 FKT393222:FKT393271 FUP393222:FUP393271 GEL393222:GEL393271 GOH393222:GOH393271 GYD393222:GYD393271 HHZ393222:HHZ393271 HRV393222:HRV393271 IBR393222:IBR393271 ILN393222:ILN393271 IVJ393222:IVJ393271 JFF393222:JFF393271 JPB393222:JPB393271 JYX393222:JYX393271 KIT393222:KIT393271 KSP393222:KSP393271 LCL393222:LCL393271 LMH393222:LMH393271 LWD393222:LWD393271 MFZ393222:MFZ393271 MPV393222:MPV393271 MZR393222:MZR393271 NJN393222:NJN393271 NTJ393222:NTJ393271 ODF393222:ODF393271 ONB393222:ONB393271 OWX393222:OWX393271 PGT393222:PGT393271 PQP393222:PQP393271 QAL393222:QAL393271 QKH393222:QKH393271 QUD393222:QUD393271 RDZ393222:RDZ393271 RNV393222:RNV393271 RXR393222:RXR393271 SHN393222:SHN393271 SRJ393222:SRJ393271 TBF393222:TBF393271 TLB393222:TLB393271 TUX393222:TUX393271 UET393222:UET393271 UOP393222:UOP393271 UYL393222:UYL393271 VIH393222:VIH393271 VSD393222:VSD393271 WBZ393222:WBZ393271 WLV393222:WLV393271 WVR393222:WVR393271 J458758:J458807 JF458758:JF458807 TB458758:TB458807 ACX458758:ACX458807 AMT458758:AMT458807 AWP458758:AWP458807 BGL458758:BGL458807 BQH458758:BQH458807 CAD458758:CAD458807 CJZ458758:CJZ458807 CTV458758:CTV458807 DDR458758:DDR458807 DNN458758:DNN458807 DXJ458758:DXJ458807 EHF458758:EHF458807 ERB458758:ERB458807 FAX458758:FAX458807 FKT458758:FKT458807 FUP458758:FUP458807 GEL458758:GEL458807 GOH458758:GOH458807 GYD458758:GYD458807 HHZ458758:HHZ458807 HRV458758:HRV458807 IBR458758:IBR458807 ILN458758:ILN458807 IVJ458758:IVJ458807 JFF458758:JFF458807 JPB458758:JPB458807 JYX458758:JYX458807 KIT458758:KIT458807 KSP458758:KSP458807 LCL458758:LCL458807 LMH458758:LMH458807 LWD458758:LWD458807 MFZ458758:MFZ458807 MPV458758:MPV458807 MZR458758:MZR458807 NJN458758:NJN458807 NTJ458758:NTJ458807 ODF458758:ODF458807 ONB458758:ONB458807 OWX458758:OWX458807 PGT458758:PGT458807 PQP458758:PQP458807 QAL458758:QAL458807 QKH458758:QKH458807 QUD458758:QUD458807 RDZ458758:RDZ458807 RNV458758:RNV458807 RXR458758:RXR458807 SHN458758:SHN458807 SRJ458758:SRJ458807 TBF458758:TBF458807 TLB458758:TLB458807 TUX458758:TUX458807 UET458758:UET458807 UOP458758:UOP458807 UYL458758:UYL458807 VIH458758:VIH458807 VSD458758:VSD458807 WBZ458758:WBZ458807 WLV458758:WLV458807 WVR458758:WVR458807 J524294:J524343 JF524294:JF524343 TB524294:TB524343 ACX524294:ACX524343 AMT524294:AMT524343 AWP524294:AWP524343 BGL524294:BGL524343 BQH524294:BQH524343 CAD524294:CAD524343 CJZ524294:CJZ524343 CTV524294:CTV524343 DDR524294:DDR524343 DNN524294:DNN524343 DXJ524294:DXJ524343 EHF524294:EHF524343 ERB524294:ERB524343 FAX524294:FAX524343 FKT524294:FKT524343 FUP524294:FUP524343 GEL524294:GEL524343 GOH524294:GOH524343 GYD524294:GYD524343 HHZ524294:HHZ524343 HRV524294:HRV524343 IBR524294:IBR524343 ILN524294:ILN524343 IVJ524294:IVJ524343 JFF524294:JFF524343 JPB524294:JPB524343 JYX524294:JYX524343 KIT524294:KIT524343 KSP524294:KSP524343 LCL524294:LCL524343 LMH524294:LMH524343 LWD524294:LWD524343 MFZ524294:MFZ524343 MPV524294:MPV524343 MZR524294:MZR524343 NJN524294:NJN524343 NTJ524294:NTJ524343 ODF524294:ODF524343 ONB524294:ONB524343 OWX524294:OWX524343 PGT524294:PGT524343 PQP524294:PQP524343 QAL524294:QAL524343 QKH524294:QKH524343 QUD524294:QUD524343 RDZ524294:RDZ524343 RNV524294:RNV524343 RXR524294:RXR524343 SHN524294:SHN524343 SRJ524294:SRJ524343 TBF524294:TBF524343 TLB524294:TLB524343 TUX524294:TUX524343 UET524294:UET524343 UOP524294:UOP524343 UYL524294:UYL524343 VIH524294:VIH524343 VSD524294:VSD524343 WBZ524294:WBZ524343 WLV524294:WLV524343 WVR524294:WVR524343 J589830:J589879 JF589830:JF589879 TB589830:TB589879 ACX589830:ACX589879 AMT589830:AMT589879 AWP589830:AWP589879 BGL589830:BGL589879 BQH589830:BQH589879 CAD589830:CAD589879 CJZ589830:CJZ589879 CTV589830:CTV589879 DDR589830:DDR589879 DNN589830:DNN589879 DXJ589830:DXJ589879 EHF589830:EHF589879 ERB589830:ERB589879 FAX589830:FAX589879 FKT589830:FKT589879 FUP589830:FUP589879 GEL589830:GEL589879 GOH589830:GOH589879 GYD589830:GYD589879 HHZ589830:HHZ589879 HRV589830:HRV589879 IBR589830:IBR589879 ILN589830:ILN589879 IVJ589830:IVJ589879 JFF589830:JFF589879 JPB589830:JPB589879 JYX589830:JYX589879 KIT589830:KIT589879 KSP589830:KSP589879 LCL589830:LCL589879 LMH589830:LMH589879 LWD589830:LWD589879 MFZ589830:MFZ589879 MPV589830:MPV589879 MZR589830:MZR589879 NJN589830:NJN589879 NTJ589830:NTJ589879 ODF589830:ODF589879 ONB589830:ONB589879 OWX589830:OWX589879 PGT589830:PGT589879 PQP589830:PQP589879 QAL589830:QAL589879 QKH589830:QKH589879 QUD589830:QUD589879 RDZ589830:RDZ589879 RNV589830:RNV589879 RXR589830:RXR589879 SHN589830:SHN589879 SRJ589830:SRJ589879 TBF589830:TBF589879 TLB589830:TLB589879 TUX589830:TUX589879 UET589830:UET589879 UOP589830:UOP589879 UYL589830:UYL589879 VIH589830:VIH589879 VSD589830:VSD589879 WBZ589830:WBZ589879 WLV589830:WLV589879 WVR589830:WVR589879 J655366:J655415 JF655366:JF655415 TB655366:TB655415 ACX655366:ACX655415 AMT655366:AMT655415 AWP655366:AWP655415 BGL655366:BGL655415 BQH655366:BQH655415 CAD655366:CAD655415 CJZ655366:CJZ655415 CTV655366:CTV655415 DDR655366:DDR655415 DNN655366:DNN655415 DXJ655366:DXJ655415 EHF655366:EHF655415 ERB655366:ERB655415 FAX655366:FAX655415 FKT655366:FKT655415 FUP655366:FUP655415 GEL655366:GEL655415 GOH655366:GOH655415 GYD655366:GYD655415 HHZ655366:HHZ655415 HRV655366:HRV655415 IBR655366:IBR655415 ILN655366:ILN655415 IVJ655366:IVJ655415 JFF655366:JFF655415 JPB655366:JPB655415 JYX655366:JYX655415 KIT655366:KIT655415 KSP655366:KSP655415 LCL655366:LCL655415 LMH655366:LMH655415 LWD655366:LWD655415 MFZ655366:MFZ655415 MPV655366:MPV655415 MZR655366:MZR655415 NJN655366:NJN655415 NTJ655366:NTJ655415 ODF655366:ODF655415 ONB655366:ONB655415 OWX655366:OWX655415 PGT655366:PGT655415 PQP655366:PQP655415 QAL655366:QAL655415 QKH655366:QKH655415 QUD655366:QUD655415 RDZ655366:RDZ655415 RNV655366:RNV655415 RXR655366:RXR655415 SHN655366:SHN655415 SRJ655366:SRJ655415 TBF655366:TBF655415 TLB655366:TLB655415 TUX655366:TUX655415 UET655366:UET655415 UOP655366:UOP655415 UYL655366:UYL655415 VIH655366:VIH655415 VSD655366:VSD655415 WBZ655366:WBZ655415 WLV655366:WLV655415 WVR655366:WVR655415 J720902:J720951 JF720902:JF720951 TB720902:TB720951 ACX720902:ACX720951 AMT720902:AMT720951 AWP720902:AWP720951 BGL720902:BGL720951 BQH720902:BQH720951 CAD720902:CAD720951 CJZ720902:CJZ720951 CTV720902:CTV720951 DDR720902:DDR720951 DNN720902:DNN720951 DXJ720902:DXJ720951 EHF720902:EHF720951 ERB720902:ERB720951 FAX720902:FAX720951 FKT720902:FKT720951 FUP720902:FUP720951 GEL720902:GEL720951 GOH720902:GOH720951 GYD720902:GYD720951 HHZ720902:HHZ720951 HRV720902:HRV720951 IBR720902:IBR720951 ILN720902:ILN720951 IVJ720902:IVJ720951 JFF720902:JFF720951 JPB720902:JPB720951 JYX720902:JYX720951 KIT720902:KIT720951 KSP720902:KSP720951 LCL720902:LCL720951 LMH720902:LMH720951 LWD720902:LWD720951 MFZ720902:MFZ720951 MPV720902:MPV720951 MZR720902:MZR720951 NJN720902:NJN720951 NTJ720902:NTJ720951 ODF720902:ODF720951 ONB720902:ONB720951 OWX720902:OWX720951 PGT720902:PGT720951 PQP720902:PQP720951 QAL720902:QAL720951 QKH720902:QKH720951 QUD720902:QUD720951 RDZ720902:RDZ720951 RNV720902:RNV720951 RXR720902:RXR720951 SHN720902:SHN720951 SRJ720902:SRJ720951 TBF720902:TBF720951 TLB720902:TLB720951 TUX720902:TUX720951 UET720902:UET720951 UOP720902:UOP720951 UYL720902:UYL720951 VIH720902:VIH720951 VSD720902:VSD720951 WBZ720902:WBZ720951 WLV720902:WLV720951 WVR720902:WVR720951 J786438:J786487 JF786438:JF786487 TB786438:TB786487 ACX786438:ACX786487 AMT786438:AMT786487 AWP786438:AWP786487 BGL786438:BGL786487 BQH786438:BQH786487 CAD786438:CAD786487 CJZ786438:CJZ786487 CTV786438:CTV786487 DDR786438:DDR786487 DNN786438:DNN786487 DXJ786438:DXJ786487 EHF786438:EHF786487 ERB786438:ERB786487 FAX786438:FAX786487 FKT786438:FKT786487 FUP786438:FUP786487 GEL786438:GEL786487 GOH786438:GOH786487 GYD786438:GYD786487 HHZ786438:HHZ786487 HRV786438:HRV786487 IBR786438:IBR786487 ILN786438:ILN786487 IVJ786438:IVJ786487 JFF786438:JFF786487 JPB786438:JPB786487 JYX786438:JYX786487 KIT786438:KIT786487 KSP786438:KSP786487 LCL786438:LCL786487 LMH786438:LMH786487 LWD786438:LWD786487 MFZ786438:MFZ786487 MPV786438:MPV786487 MZR786438:MZR786487 NJN786438:NJN786487 NTJ786438:NTJ786487 ODF786438:ODF786487 ONB786438:ONB786487 OWX786438:OWX786487 PGT786438:PGT786487 PQP786438:PQP786487 QAL786438:QAL786487 QKH786438:QKH786487 QUD786438:QUD786487 RDZ786438:RDZ786487 RNV786438:RNV786487 RXR786438:RXR786487 SHN786438:SHN786487 SRJ786438:SRJ786487 TBF786438:TBF786487 TLB786438:TLB786487 TUX786438:TUX786487 UET786438:UET786487 UOP786438:UOP786487 UYL786438:UYL786487 VIH786438:VIH786487 VSD786438:VSD786487 WBZ786438:WBZ786487 WLV786438:WLV786487 WVR786438:WVR786487 J851974:J852023 JF851974:JF852023 TB851974:TB852023 ACX851974:ACX852023 AMT851974:AMT852023 AWP851974:AWP852023 BGL851974:BGL852023 BQH851974:BQH852023 CAD851974:CAD852023 CJZ851974:CJZ852023 CTV851974:CTV852023 DDR851974:DDR852023 DNN851974:DNN852023 DXJ851974:DXJ852023 EHF851974:EHF852023 ERB851974:ERB852023 FAX851974:FAX852023 FKT851974:FKT852023 FUP851974:FUP852023 GEL851974:GEL852023 GOH851974:GOH852023 GYD851974:GYD852023 HHZ851974:HHZ852023 HRV851974:HRV852023 IBR851974:IBR852023 ILN851974:ILN852023 IVJ851974:IVJ852023 JFF851974:JFF852023 JPB851974:JPB852023 JYX851974:JYX852023 KIT851974:KIT852023 KSP851974:KSP852023 LCL851974:LCL852023 LMH851974:LMH852023 LWD851974:LWD852023 MFZ851974:MFZ852023 MPV851974:MPV852023 MZR851974:MZR852023 NJN851974:NJN852023 NTJ851974:NTJ852023 ODF851974:ODF852023 ONB851974:ONB852023 OWX851974:OWX852023 PGT851974:PGT852023 PQP851974:PQP852023 QAL851974:QAL852023 QKH851974:QKH852023 QUD851974:QUD852023 RDZ851974:RDZ852023 RNV851974:RNV852023 RXR851974:RXR852023 SHN851974:SHN852023 SRJ851974:SRJ852023 TBF851974:TBF852023 TLB851974:TLB852023 TUX851974:TUX852023 UET851974:UET852023 UOP851974:UOP852023 UYL851974:UYL852023 VIH851974:VIH852023 VSD851974:VSD852023 WBZ851974:WBZ852023 WLV851974:WLV852023 WVR851974:WVR852023 J917510:J917559 JF917510:JF917559 TB917510:TB917559 ACX917510:ACX917559 AMT917510:AMT917559 AWP917510:AWP917559 BGL917510:BGL917559 BQH917510:BQH917559 CAD917510:CAD917559 CJZ917510:CJZ917559 CTV917510:CTV917559 DDR917510:DDR917559 DNN917510:DNN917559 DXJ917510:DXJ917559 EHF917510:EHF917559 ERB917510:ERB917559 FAX917510:FAX917559 FKT917510:FKT917559 FUP917510:FUP917559 GEL917510:GEL917559 GOH917510:GOH917559 GYD917510:GYD917559 HHZ917510:HHZ917559 HRV917510:HRV917559 IBR917510:IBR917559 ILN917510:ILN917559 IVJ917510:IVJ917559 JFF917510:JFF917559 JPB917510:JPB917559 JYX917510:JYX917559 KIT917510:KIT917559 KSP917510:KSP917559 LCL917510:LCL917559 LMH917510:LMH917559 LWD917510:LWD917559 MFZ917510:MFZ917559 MPV917510:MPV917559 MZR917510:MZR917559 NJN917510:NJN917559 NTJ917510:NTJ917559 ODF917510:ODF917559 ONB917510:ONB917559 OWX917510:OWX917559 PGT917510:PGT917559 PQP917510:PQP917559 QAL917510:QAL917559 QKH917510:QKH917559 QUD917510:QUD917559 RDZ917510:RDZ917559 RNV917510:RNV917559 RXR917510:RXR917559 SHN917510:SHN917559 SRJ917510:SRJ917559 TBF917510:TBF917559 TLB917510:TLB917559 TUX917510:TUX917559 UET917510:UET917559 UOP917510:UOP917559 UYL917510:UYL917559 VIH917510:VIH917559 VSD917510:VSD917559 WBZ917510:WBZ917559 WLV917510:WLV917559 WVR917510:WVR917559 J983046:J983095 JF983046:JF983095 TB983046:TB983095 ACX983046:ACX983095 AMT983046:AMT983095 AWP983046:AWP983095 BGL983046:BGL983095 BQH983046:BQH983095 CAD983046:CAD983095 CJZ983046:CJZ983095 CTV983046:CTV983095 DDR983046:DDR983095 DNN983046:DNN983095 DXJ983046:DXJ983095 EHF983046:EHF983095 ERB983046:ERB983095 FAX983046:FAX983095 FKT983046:FKT983095 FUP983046:FUP983095 GEL983046:GEL983095 GOH983046:GOH983095 GYD983046:GYD983095 HHZ983046:HHZ983095 HRV983046:HRV983095 IBR983046:IBR983095 ILN983046:ILN983095 IVJ983046:IVJ983095 JFF983046:JFF983095 JPB983046:JPB983095 JYX983046:JYX983095 KIT983046:KIT983095 KSP983046:KSP983095 LCL983046:LCL983095 LMH983046:LMH983095 LWD983046:LWD983095 MFZ983046:MFZ983095 MPV983046:MPV983095 MZR983046:MZR983095 NJN983046:NJN983095 NTJ983046:NTJ983095 ODF983046:ODF983095 ONB983046:ONB983095 OWX983046:OWX983095 PGT983046:PGT983095 PQP983046:PQP983095 QAL983046:QAL983095 QKH983046:QKH983095 QUD983046:QUD983095 RDZ983046:RDZ983095 RNV983046:RNV983095 RXR983046:RXR983095 SHN983046:SHN983095 SRJ983046:SRJ983095 TBF983046:TBF983095 TLB983046:TLB983095 TUX983046:TUX983095 UET983046:UET983095 UOP983046:UOP983095 UYL983046:UYL983095 VIH983046:VIH983095 VSD983046:VSD983095 WBZ983046:WBZ983095 WLV983046:WLV983095 WVR983046:WVR983095">
      <formula1>รายละเอียดมาตรฐานรถ</formula1>
    </dataValidation>
    <dataValidation type="list" allowBlank="1" showInputMessage="1" showErrorMessage="1" sqref="I6:I55 JE6:JE55 TA6:TA55 ACW6:ACW55 AMS6:AMS55 AWO6:AWO55 BGK6:BGK55 BQG6:BQG55 CAC6:CAC55 CJY6:CJY55 CTU6:CTU55 DDQ6:DDQ55 DNM6:DNM55 DXI6:DXI55 EHE6:EHE55 ERA6:ERA55 FAW6:FAW55 FKS6:FKS55 FUO6:FUO55 GEK6:GEK55 GOG6:GOG55 GYC6:GYC55 HHY6:HHY55 HRU6:HRU55 IBQ6:IBQ55 ILM6:ILM55 IVI6:IVI55 JFE6:JFE55 JPA6:JPA55 JYW6:JYW55 KIS6:KIS55 KSO6:KSO55 LCK6:LCK55 LMG6:LMG55 LWC6:LWC55 MFY6:MFY55 MPU6:MPU55 MZQ6:MZQ55 NJM6:NJM55 NTI6:NTI55 ODE6:ODE55 ONA6:ONA55 OWW6:OWW55 PGS6:PGS55 PQO6:PQO55 QAK6:QAK55 QKG6:QKG55 QUC6:QUC55 RDY6:RDY55 RNU6:RNU55 RXQ6:RXQ55 SHM6:SHM55 SRI6:SRI55 TBE6:TBE55 TLA6:TLA55 TUW6:TUW55 UES6:UES55 UOO6:UOO55 UYK6:UYK55 VIG6:VIG55 VSC6:VSC55 WBY6:WBY55 WLU6:WLU55 WVQ6:WVQ55 I65542:I65591 JE65542:JE65591 TA65542:TA65591 ACW65542:ACW65591 AMS65542:AMS65591 AWO65542:AWO65591 BGK65542:BGK65591 BQG65542:BQG65591 CAC65542:CAC65591 CJY65542:CJY65591 CTU65542:CTU65591 DDQ65542:DDQ65591 DNM65542:DNM65591 DXI65542:DXI65591 EHE65542:EHE65591 ERA65542:ERA65591 FAW65542:FAW65591 FKS65542:FKS65591 FUO65542:FUO65591 GEK65542:GEK65591 GOG65542:GOG65591 GYC65542:GYC65591 HHY65542:HHY65591 HRU65542:HRU65591 IBQ65542:IBQ65591 ILM65542:ILM65591 IVI65542:IVI65591 JFE65542:JFE65591 JPA65542:JPA65591 JYW65542:JYW65591 KIS65542:KIS65591 KSO65542:KSO65591 LCK65542:LCK65591 LMG65542:LMG65591 LWC65542:LWC65591 MFY65542:MFY65591 MPU65542:MPU65591 MZQ65542:MZQ65591 NJM65542:NJM65591 NTI65542:NTI65591 ODE65542:ODE65591 ONA65542:ONA65591 OWW65542:OWW65591 PGS65542:PGS65591 PQO65542:PQO65591 QAK65542:QAK65591 QKG65542:QKG65591 QUC65542:QUC65591 RDY65542:RDY65591 RNU65542:RNU65591 RXQ65542:RXQ65591 SHM65542:SHM65591 SRI65542:SRI65591 TBE65542:TBE65591 TLA65542:TLA65591 TUW65542:TUW65591 UES65542:UES65591 UOO65542:UOO65591 UYK65542:UYK65591 VIG65542:VIG65591 VSC65542:VSC65591 WBY65542:WBY65591 WLU65542:WLU65591 WVQ65542:WVQ65591 I131078:I131127 JE131078:JE131127 TA131078:TA131127 ACW131078:ACW131127 AMS131078:AMS131127 AWO131078:AWO131127 BGK131078:BGK131127 BQG131078:BQG131127 CAC131078:CAC131127 CJY131078:CJY131127 CTU131078:CTU131127 DDQ131078:DDQ131127 DNM131078:DNM131127 DXI131078:DXI131127 EHE131078:EHE131127 ERA131078:ERA131127 FAW131078:FAW131127 FKS131078:FKS131127 FUO131078:FUO131127 GEK131078:GEK131127 GOG131078:GOG131127 GYC131078:GYC131127 HHY131078:HHY131127 HRU131078:HRU131127 IBQ131078:IBQ131127 ILM131078:ILM131127 IVI131078:IVI131127 JFE131078:JFE131127 JPA131078:JPA131127 JYW131078:JYW131127 KIS131078:KIS131127 KSO131078:KSO131127 LCK131078:LCK131127 LMG131078:LMG131127 LWC131078:LWC131127 MFY131078:MFY131127 MPU131078:MPU131127 MZQ131078:MZQ131127 NJM131078:NJM131127 NTI131078:NTI131127 ODE131078:ODE131127 ONA131078:ONA131127 OWW131078:OWW131127 PGS131078:PGS131127 PQO131078:PQO131127 QAK131078:QAK131127 QKG131078:QKG131127 QUC131078:QUC131127 RDY131078:RDY131127 RNU131078:RNU131127 RXQ131078:RXQ131127 SHM131078:SHM131127 SRI131078:SRI131127 TBE131078:TBE131127 TLA131078:TLA131127 TUW131078:TUW131127 UES131078:UES131127 UOO131078:UOO131127 UYK131078:UYK131127 VIG131078:VIG131127 VSC131078:VSC131127 WBY131078:WBY131127 WLU131078:WLU131127 WVQ131078:WVQ131127 I196614:I196663 JE196614:JE196663 TA196614:TA196663 ACW196614:ACW196663 AMS196614:AMS196663 AWO196614:AWO196663 BGK196614:BGK196663 BQG196614:BQG196663 CAC196614:CAC196663 CJY196614:CJY196663 CTU196614:CTU196663 DDQ196614:DDQ196663 DNM196614:DNM196663 DXI196614:DXI196663 EHE196614:EHE196663 ERA196614:ERA196663 FAW196614:FAW196663 FKS196614:FKS196663 FUO196614:FUO196663 GEK196614:GEK196663 GOG196614:GOG196663 GYC196614:GYC196663 HHY196614:HHY196663 HRU196614:HRU196663 IBQ196614:IBQ196663 ILM196614:ILM196663 IVI196614:IVI196663 JFE196614:JFE196663 JPA196614:JPA196663 JYW196614:JYW196663 KIS196614:KIS196663 KSO196614:KSO196663 LCK196614:LCK196663 LMG196614:LMG196663 LWC196614:LWC196663 MFY196614:MFY196663 MPU196614:MPU196663 MZQ196614:MZQ196663 NJM196614:NJM196663 NTI196614:NTI196663 ODE196614:ODE196663 ONA196614:ONA196663 OWW196614:OWW196663 PGS196614:PGS196663 PQO196614:PQO196663 QAK196614:QAK196663 QKG196614:QKG196663 QUC196614:QUC196663 RDY196614:RDY196663 RNU196614:RNU196663 RXQ196614:RXQ196663 SHM196614:SHM196663 SRI196614:SRI196663 TBE196614:TBE196663 TLA196614:TLA196663 TUW196614:TUW196663 UES196614:UES196663 UOO196614:UOO196663 UYK196614:UYK196663 VIG196614:VIG196663 VSC196614:VSC196663 WBY196614:WBY196663 WLU196614:WLU196663 WVQ196614:WVQ196663 I262150:I262199 JE262150:JE262199 TA262150:TA262199 ACW262150:ACW262199 AMS262150:AMS262199 AWO262150:AWO262199 BGK262150:BGK262199 BQG262150:BQG262199 CAC262150:CAC262199 CJY262150:CJY262199 CTU262150:CTU262199 DDQ262150:DDQ262199 DNM262150:DNM262199 DXI262150:DXI262199 EHE262150:EHE262199 ERA262150:ERA262199 FAW262150:FAW262199 FKS262150:FKS262199 FUO262150:FUO262199 GEK262150:GEK262199 GOG262150:GOG262199 GYC262150:GYC262199 HHY262150:HHY262199 HRU262150:HRU262199 IBQ262150:IBQ262199 ILM262150:ILM262199 IVI262150:IVI262199 JFE262150:JFE262199 JPA262150:JPA262199 JYW262150:JYW262199 KIS262150:KIS262199 KSO262150:KSO262199 LCK262150:LCK262199 LMG262150:LMG262199 LWC262150:LWC262199 MFY262150:MFY262199 MPU262150:MPU262199 MZQ262150:MZQ262199 NJM262150:NJM262199 NTI262150:NTI262199 ODE262150:ODE262199 ONA262150:ONA262199 OWW262150:OWW262199 PGS262150:PGS262199 PQO262150:PQO262199 QAK262150:QAK262199 QKG262150:QKG262199 QUC262150:QUC262199 RDY262150:RDY262199 RNU262150:RNU262199 RXQ262150:RXQ262199 SHM262150:SHM262199 SRI262150:SRI262199 TBE262150:TBE262199 TLA262150:TLA262199 TUW262150:TUW262199 UES262150:UES262199 UOO262150:UOO262199 UYK262150:UYK262199 VIG262150:VIG262199 VSC262150:VSC262199 WBY262150:WBY262199 WLU262150:WLU262199 WVQ262150:WVQ262199 I327686:I327735 JE327686:JE327735 TA327686:TA327735 ACW327686:ACW327735 AMS327686:AMS327735 AWO327686:AWO327735 BGK327686:BGK327735 BQG327686:BQG327735 CAC327686:CAC327735 CJY327686:CJY327735 CTU327686:CTU327735 DDQ327686:DDQ327735 DNM327686:DNM327735 DXI327686:DXI327735 EHE327686:EHE327735 ERA327686:ERA327735 FAW327686:FAW327735 FKS327686:FKS327735 FUO327686:FUO327735 GEK327686:GEK327735 GOG327686:GOG327735 GYC327686:GYC327735 HHY327686:HHY327735 HRU327686:HRU327735 IBQ327686:IBQ327735 ILM327686:ILM327735 IVI327686:IVI327735 JFE327686:JFE327735 JPA327686:JPA327735 JYW327686:JYW327735 KIS327686:KIS327735 KSO327686:KSO327735 LCK327686:LCK327735 LMG327686:LMG327735 LWC327686:LWC327735 MFY327686:MFY327735 MPU327686:MPU327735 MZQ327686:MZQ327735 NJM327686:NJM327735 NTI327686:NTI327735 ODE327686:ODE327735 ONA327686:ONA327735 OWW327686:OWW327735 PGS327686:PGS327735 PQO327686:PQO327735 QAK327686:QAK327735 QKG327686:QKG327735 QUC327686:QUC327735 RDY327686:RDY327735 RNU327686:RNU327735 RXQ327686:RXQ327735 SHM327686:SHM327735 SRI327686:SRI327735 TBE327686:TBE327735 TLA327686:TLA327735 TUW327686:TUW327735 UES327686:UES327735 UOO327686:UOO327735 UYK327686:UYK327735 VIG327686:VIG327735 VSC327686:VSC327735 WBY327686:WBY327735 WLU327686:WLU327735 WVQ327686:WVQ327735 I393222:I393271 JE393222:JE393271 TA393222:TA393271 ACW393222:ACW393271 AMS393222:AMS393271 AWO393222:AWO393271 BGK393222:BGK393271 BQG393222:BQG393271 CAC393222:CAC393271 CJY393222:CJY393271 CTU393222:CTU393271 DDQ393222:DDQ393271 DNM393222:DNM393271 DXI393222:DXI393271 EHE393222:EHE393271 ERA393222:ERA393271 FAW393222:FAW393271 FKS393222:FKS393271 FUO393222:FUO393271 GEK393222:GEK393271 GOG393222:GOG393271 GYC393222:GYC393271 HHY393222:HHY393271 HRU393222:HRU393271 IBQ393222:IBQ393271 ILM393222:ILM393271 IVI393222:IVI393271 JFE393222:JFE393271 JPA393222:JPA393271 JYW393222:JYW393271 KIS393222:KIS393271 KSO393222:KSO393271 LCK393222:LCK393271 LMG393222:LMG393271 LWC393222:LWC393271 MFY393222:MFY393271 MPU393222:MPU393271 MZQ393222:MZQ393271 NJM393222:NJM393271 NTI393222:NTI393271 ODE393222:ODE393271 ONA393222:ONA393271 OWW393222:OWW393271 PGS393222:PGS393271 PQO393222:PQO393271 QAK393222:QAK393271 QKG393222:QKG393271 QUC393222:QUC393271 RDY393222:RDY393271 RNU393222:RNU393271 RXQ393222:RXQ393271 SHM393222:SHM393271 SRI393222:SRI393271 TBE393222:TBE393271 TLA393222:TLA393271 TUW393222:TUW393271 UES393222:UES393271 UOO393222:UOO393271 UYK393222:UYK393271 VIG393222:VIG393271 VSC393222:VSC393271 WBY393222:WBY393271 WLU393222:WLU393271 WVQ393222:WVQ393271 I458758:I458807 JE458758:JE458807 TA458758:TA458807 ACW458758:ACW458807 AMS458758:AMS458807 AWO458758:AWO458807 BGK458758:BGK458807 BQG458758:BQG458807 CAC458758:CAC458807 CJY458758:CJY458807 CTU458758:CTU458807 DDQ458758:DDQ458807 DNM458758:DNM458807 DXI458758:DXI458807 EHE458758:EHE458807 ERA458758:ERA458807 FAW458758:FAW458807 FKS458758:FKS458807 FUO458758:FUO458807 GEK458758:GEK458807 GOG458758:GOG458807 GYC458758:GYC458807 HHY458758:HHY458807 HRU458758:HRU458807 IBQ458758:IBQ458807 ILM458758:ILM458807 IVI458758:IVI458807 JFE458758:JFE458807 JPA458758:JPA458807 JYW458758:JYW458807 KIS458758:KIS458807 KSO458758:KSO458807 LCK458758:LCK458807 LMG458758:LMG458807 LWC458758:LWC458807 MFY458758:MFY458807 MPU458758:MPU458807 MZQ458758:MZQ458807 NJM458758:NJM458807 NTI458758:NTI458807 ODE458758:ODE458807 ONA458758:ONA458807 OWW458758:OWW458807 PGS458758:PGS458807 PQO458758:PQO458807 QAK458758:QAK458807 QKG458758:QKG458807 QUC458758:QUC458807 RDY458758:RDY458807 RNU458758:RNU458807 RXQ458758:RXQ458807 SHM458758:SHM458807 SRI458758:SRI458807 TBE458758:TBE458807 TLA458758:TLA458807 TUW458758:TUW458807 UES458758:UES458807 UOO458758:UOO458807 UYK458758:UYK458807 VIG458758:VIG458807 VSC458758:VSC458807 WBY458758:WBY458807 WLU458758:WLU458807 WVQ458758:WVQ458807 I524294:I524343 JE524294:JE524343 TA524294:TA524343 ACW524294:ACW524343 AMS524294:AMS524343 AWO524294:AWO524343 BGK524294:BGK524343 BQG524294:BQG524343 CAC524294:CAC524343 CJY524294:CJY524343 CTU524294:CTU524343 DDQ524294:DDQ524343 DNM524294:DNM524343 DXI524294:DXI524343 EHE524294:EHE524343 ERA524294:ERA524343 FAW524294:FAW524343 FKS524294:FKS524343 FUO524294:FUO524343 GEK524294:GEK524343 GOG524294:GOG524343 GYC524294:GYC524343 HHY524294:HHY524343 HRU524294:HRU524343 IBQ524294:IBQ524343 ILM524294:ILM524343 IVI524294:IVI524343 JFE524294:JFE524343 JPA524294:JPA524343 JYW524294:JYW524343 KIS524294:KIS524343 KSO524294:KSO524343 LCK524294:LCK524343 LMG524294:LMG524343 LWC524294:LWC524343 MFY524294:MFY524343 MPU524294:MPU524343 MZQ524294:MZQ524343 NJM524294:NJM524343 NTI524294:NTI524343 ODE524294:ODE524343 ONA524294:ONA524343 OWW524294:OWW524343 PGS524294:PGS524343 PQO524294:PQO524343 QAK524294:QAK524343 QKG524294:QKG524343 QUC524294:QUC524343 RDY524294:RDY524343 RNU524294:RNU524343 RXQ524294:RXQ524343 SHM524294:SHM524343 SRI524294:SRI524343 TBE524294:TBE524343 TLA524294:TLA524343 TUW524294:TUW524343 UES524294:UES524343 UOO524294:UOO524343 UYK524294:UYK524343 VIG524294:VIG524343 VSC524294:VSC524343 WBY524294:WBY524343 WLU524294:WLU524343 WVQ524294:WVQ524343 I589830:I589879 JE589830:JE589879 TA589830:TA589879 ACW589830:ACW589879 AMS589830:AMS589879 AWO589830:AWO589879 BGK589830:BGK589879 BQG589830:BQG589879 CAC589830:CAC589879 CJY589830:CJY589879 CTU589830:CTU589879 DDQ589830:DDQ589879 DNM589830:DNM589879 DXI589830:DXI589879 EHE589830:EHE589879 ERA589830:ERA589879 FAW589830:FAW589879 FKS589830:FKS589879 FUO589830:FUO589879 GEK589830:GEK589879 GOG589830:GOG589879 GYC589830:GYC589879 HHY589830:HHY589879 HRU589830:HRU589879 IBQ589830:IBQ589879 ILM589830:ILM589879 IVI589830:IVI589879 JFE589830:JFE589879 JPA589830:JPA589879 JYW589830:JYW589879 KIS589830:KIS589879 KSO589830:KSO589879 LCK589830:LCK589879 LMG589830:LMG589879 LWC589830:LWC589879 MFY589830:MFY589879 MPU589830:MPU589879 MZQ589830:MZQ589879 NJM589830:NJM589879 NTI589830:NTI589879 ODE589830:ODE589879 ONA589830:ONA589879 OWW589830:OWW589879 PGS589830:PGS589879 PQO589830:PQO589879 QAK589830:QAK589879 QKG589830:QKG589879 QUC589830:QUC589879 RDY589830:RDY589879 RNU589830:RNU589879 RXQ589830:RXQ589879 SHM589830:SHM589879 SRI589830:SRI589879 TBE589830:TBE589879 TLA589830:TLA589879 TUW589830:TUW589879 UES589830:UES589879 UOO589830:UOO589879 UYK589830:UYK589879 VIG589830:VIG589879 VSC589830:VSC589879 WBY589830:WBY589879 WLU589830:WLU589879 WVQ589830:WVQ589879 I655366:I655415 JE655366:JE655415 TA655366:TA655415 ACW655366:ACW655415 AMS655366:AMS655415 AWO655366:AWO655415 BGK655366:BGK655415 BQG655366:BQG655415 CAC655366:CAC655415 CJY655366:CJY655415 CTU655366:CTU655415 DDQ655366:DDQ655415 DNM655366:DNM655415 DXI655366:DXI655415 EHE655366:EHE655415 ERA655366:ERA655415 FAW655366:FAW655415 FKS655366:FKS655415 FUO655366:FUO655415 GEK655366:GEK655415 GOG655366:GOG655415 GYC655366:GYC655415 HHY655366:HHY655415 HRU655366:HRU655415 IBQ655366:IBQ655415 ILM655366:ILM655415 IVI655366:IVI655415 JFE655366:JFE655415 JPA655366:JPA655415 JYW655366:JYW655415 KIS655366:KIS655415 KSO655366:KSO655415 LCK655366:LCK655415 LMG655366:LMG655415 LWC655366:LWC655415 MFY655366:MFY655415 MPU655366:MPU655415 MZQ655366:MZQ655415 NJM655366:NJM655415 NTI655366:NTI655415 ODE655366:ODE655415 ONA655366:ONA655415 OWW655366:OWW655415 PGS655366:PGS655415 PQO655366:PQO655415 QAK655366:QAK655415 QKG655366:QKG655415 QUC655366:QUC655415 RDY655366:RDY655415 RNU655366:RNU655415 RXQ655366:RXQ655415 SHM655366:SHM655415 SRI655366:SRI655415 TBE655366:TBE655415 TLA655366:TLA655415 TUW655366:TUW655415 UES655366:UES655415 UOO655366:UOO655415 UYK655366:UYK655415 VIG655366:VIG655415 VSC655366:VSC655415 WBY655366:WBY655415 WLU655366:WLU655415 WVQ655366:WVQ655415 I720902:I720951 JE720902:JE720951 TA720902:TA720951 ACW720902:ACW720951 AMS720902:AMS720951 AWO720902:AWO720951 BGK720902:BGK720951 BQG720902:BQG720951 CAC720902:CAC720951 CJY720902:CJY720951 CTU720902:CTU720951 DDQ720902:DDQ720951 DNM720902:DNM720951 DXI720902:DXI720951 EHE720902:EHE720951 ERA720902:ERA720951 FAW720902:FAW720951 FKS720902:FKS720951 FUO720902:FUO720951 GEK720902:GEK720951 GOG720902:GOG720951 GYC720902:GYC720951 HHY720902:HHY720951 HRU720902:HRU720951 IBQ720902:IBQ720951 ILM720902:ILM720951 IVI720902:IVI720951 JFE720902:JFE720951 JPA720902:JPA720951 JYW720902:JYW720951 KIS720902:KIS720951 KSO720902:KSO720951 LCK720902:LCK720951 LMG720902:LMG720951 LWC720902:LWC720951 MFY720902:MFY720951 MPU720902:MPU720951 MZQ720902:MZQ720951 NJM720902:NJM720951 NTI720902:NTI720951 ODE720902:ODE720951 ONA720902:ONA720951 OWW720902:OWW720951 PGS720902:PGS720951 PQO720902:PQO720951 QAK720902:QAK720951 QKG720902:QKG720951 QUC720902:QUC720951 RDY720902:RDY720951 RNU720902:RNU720951 RXQ720902:RXQ720951 SHM720902:SHM720951 SRI720902:SRI720951 TBE720902:TBE720951 TLA720902:TLA720951 TUW720902:TUW720951 UES720902:UES720951 UOO720902:UOO720951 UYK720902:UYK720951 VIG720902:VIG720951 VSC720902:VSC720951 WBY720902:WBY720951 WLU720902:WLU720951 WVQ720902:WVQ720951 I786438:I786487 JE786438:JE786487 TA786438:TA786487 ACW786438:ACW786487 AMS786438:AMS786487 AWO786438:AWO786487 BGK786438:BGK786487 BQG786438:BQG786487 CAC786438:CAC786487 CJY786438:CJY786487 CTU786438:CTU786487 DDQ786438:DDQ786487 DNM786438:DNM786487 DXI786438:DXI786487 EHE786438:EHE786487 ERA786438:ERA786487 FAW786438:FAW786487 FKS786438:FKS786487 FUO786438:FUO786487 GEK786438:GEK786487 GOG786438:GOG786487 GYC786438:GYC786487 HHY786438:HHY786487 HRU786438:HRU786487 IBQ786438:IBQ786487 ILM786438:ILM786487 IVI786438:IVI786487 JFE786438:JFE786487 JPA786438:JPA786487 JYW786438:JYW786487 KIS786438:KIS786487 KSO786438:KSO786487 LCK786438:LCK786487 LMG786438:LMG786487 LWC786438:LWC786487 MFY786438:MFY786487 MPU786438:MPU786487 MZQ786438:MZQ786487 NJM786438:NJM786487 NTI786438:NTI786487 ODE786438:ODE786487 ONA786438:ONA786487 OWW786438:OWW786487 PGS786438:PGS786487 PQO786438:PQO786487 QAK786438:QAK786487 QKG786438:QKG786487 QUC786438:QUC786487 RDY786438:RDY786487 RNU786438:RNU786487 RXQ786438:RXQ786487 SHM786438:SHM786487 SRI786438:SRI786487 TBE786438:TBE786487 TLA786438:TLA786487 TUW786438:TUW786487 UES786438:UES786487 UOO786438:UOO786487 UYK786438:UYK786487 VIG786438:VIG786487 VSC786438:VSC786487 WBY786438:WBY786487 WLU786438:WLU786487 WVQ786438:WVQ786487 I851974:I852023 JE851974:JE852023 TA851974:TA852023 ACW851974:ACW852023 AMS851974:AMS852023 AWO851974:AWO852023 BGK851974:BGK852023 BQG851974:BQG852023 CAC851974:CAC852023 CJY851974:CJY852023 CTU851974:CTU852023 DDQ851974:DDQ852023 DNM851974:DNM852023 DXI851974:DXI852023 EHE851974:EHE852023 ERA851974:ERA852023 FAW851974:FAW852023 FKS851974:FKS852023 FUO851974:FUO852023 GEK851974:GEK852023 GOG851974:GOG852023 GYC851974:GYC852023 HHY851974:HHY852023 HRU851974:HRU852023 IBQ851974:IBQ852023 ILM851974:ILM852023 IVI851974:IVI852023 JFE851974:JFE852023 JPA851974:JPA852023 JYW851974:JYW852023 KIS851974:KIS852023 KSO851974:KSO852023 LCK851974:LCK852023 LMG851974:LMG852023 LWC851974:LWC852023 MFY851974:MFY852023 MPU851974:MPU852023 MZQ851974:MZQ852023 NJM851974:NJM852023 NTI851974:NTI852023 ODE851974:ODE852023 ONA851974:ONA852023 OWW851974:OWW852023 PGS851974:PGS852023 PQO851974:PQO852023 QAK851974:QAK852023 QKG851974:QKG852023 QUC851974:QUC852023 RDY851974:RDY852023 RNU851974:RNU852023 RXQ851974:RXQ852023 SHM851974:SHM852023 SRI851974:SRI852023 TBE851974:TBE852023 TLA851974:TLA852023 TUW851974:TUW852023 UES851974:UES852023 UOO851974:UOO852023 UYK851974:UYK852023 VIG851974:VIG852023 VSC851974:VSC852023 WBY851974:WBY852023 WLU851974:WLU852023 WVQ851974:WVQ852023 I917510:I917559 JE917510:JE917559 TA917510:TA917559 ACW917510:ACW917559 AMS917510:AMS917559 AWO917510:AWO917559 BGK917510:BGK917559 BQG917510:BQG917559 CAC917510:CAC917559 CJY917510:CJY917559 CTU917510:CTU917559 DDQ917510:DDQ917559 DNM917510:DNM917559 DXI917510:DXI917559 EHE917510:EHE917559 ERA917510:ERA917559 FAW917510:FAW917559 FKS917510:FKS917559 FUO917510:FUO917559 GEK917510:GEK917559 GOG917510:GOG917559 GYC917510:GYC917559 HHY917510:HHY917559 HRU917510:HRU917559 IBQ917510:IBQ917559 ILM917510:ILM917559 IVI917510:IVI917559 JFE917510:JFE917559 JPA917510:JPA917559 JYW917510:JYW917559 KIS917510:KIS917559 KSO917510:KSO917559 LCK917510:LCK917559 LMG917510:LMG917559 LWC917510:LWC917559 MFY917510:MFY917559 MPU917510:MPU917559 MZQ917510:MZQ917559 NJM917510:NJM917559 NTI917510:NTI917559 ODE917510:ODE917559 ONA917510:ONA917559 OWW917510:OWW917559 PGS917510:PGS917559 PQO917510:PQO917559 QAK917510:QAK917559 QKG917510:QKG917559 QUC917510:QUC917559 RDY917510:RDY917559 RNU917510:RNU917559 RXQ917510:RXQ917559 SHM917510:SHM917559 SRI917510:SRI917559 TBE917510:TBE917559 TLA917510:TLA917559 TUW917510:TUW917559 UES917510:UES917559 UOO917510:UOO917559 UYK917510:UYK917559 VIG917510:VIG917559 VSC917510:VSC917559 WBY917510:WBY917559 WLU917510:WLU917559 WVQ917510:WVQ917559 I983046:I983095 JE983046:JE983095 TA983046:TA983095 ACW983046:ACW983095 AMS983046:AMS983095 AWO983046:AWO983095 BGK983046:BGK983095 BQG983046:BQG983095 CAC983046:CAC983095 CJY983046:CJY983095 CTU983046:CTU983095 DDQ983046:DDQ983095 DNM983046:DNM983095 DXI983046:DXI983095 EHE983046:EHE983095 ERA983046:ERA983095 FAW983046:FAW983095 FKS983046:FKS983095 FUO983046:FUO983095 GEK983046:GEK983095 GOG983046:GOG983095 GYC983046:GYC983095 HHY983046:HHY983095 HRU983046:HRU983095 IBQ983046:IBQ983095 ILM983046:ILM983095 IVI983046:IVI983095 JFE983046:JFE983095 JPA983046:JPA983095 JYW983046:JYW983095 KIS983046:KIS983095 KSO983046:KSO983095 LCK983046:LCK983095 LMG983046:LMG983095 LWC983046:LWC983095 MFY983046:MFY983095 MPU983046:MPU983095 MZQ983046:MZQ983095 NJM983046:NJM983095 NTI983046:NTI983095 ODE983046:ODE983095 ONA983046:ONA983095 OWW983046:OWW983095 PGS983046:PGS983095 PQO983046:PQO983095 QAK983046:QAK983095 QKG983046:QKG983095 QUC983046:QUC983095 RDY983046:RDY983095 RNU983046:RNU983095 RXQ983046:RXQ983095 SHM983046:SHM983095 SRI983046:SRI983095 TBE983046:TBE983095 TLA983046:TLA983095 TUW983046:TUW983095 UES983046:UES983095 UOO983046:UOO983095 UYK983046:UYK983095 VIG983046:VIG983095 VSC983046:VSC983095 WBY983046:WBY983095 WLU983046:WLU983095 WVQ983046:WVQ983095">
      <formula1>มาตรฐานรถ</formula1>
    </dataValidation>
    <dataValidation type="list" allowBlank="1" showInputMessage="1" showErrorMessage="1" sqref="P6:P55 JL6:JL55 TH6:TH55 ADD6:ADD55 AMZ6:AMZ55 AWV6:AWV55 BGR6:BGR55 BQN6:BQN55 CAJ6:CAJ55 CKF6:CKF55 CUB6:CUB55 DDX6:DDX55 DNT6:DNT55 DXP6:DXP55 EHL6:EHL55 ERH6:ERH55 FBD6:FBD55 FKZ6:FKZ55 FUV6:FUV55 GER6:GER55 GON6:GON55 GYJ6:GYJ55 HIF6:HIF55 HSB6:HSB55 IBX6:IBX55 ILT6:ILT55 IVP6:IVP55 JFL6:JFL55 JPH6:JPH55 JZD6:JZD55 KIZ6:KIZ55 KSV6:KSV55 LCR6:LCR55 LMN6:LMN55 LWJ6:LWJ55 MGF6:MGF55 MQB6:MQB55 MZX6:MZX55 NJT6:NJT55 NTP6:NTP55 ODL6:ODL55 ONH6:ONH55 OXD6:OXD55 PGZ6:PGZ55 PQV6:PQV55 QAR6:QAR55 QKN6:QKN55 QUJ6:QUJ55 REF6:REF55 ROB6:ROB55 RXX6:RXX55 SHT6:SHT55 SRP6:SRP55 TBL6:TBL55 TLH6:TLH55 TVD6:TVD55 UEZ6:UEZ55 UOV6:UOV55 UYR6:UYR55 VIN6:VIN55 VSJ6:VSJ55 WCF6:WCF55 WMB6:WMB55 WVX6:WVX55 P65542:P65591 JL65542:JL65591 TH65542:TH65591 ADD65542:ADD65591 AMZ65542:AMZ65591 AWV65542:AWV65591 BGR65542:BGR65591 BQN65542:BQN65591 CAJ65542:CAJ65591 CKF65542:CKF65591 CUB65542:CUB65591 DDX65542:DDX65591 DNT65542:DNT65591 DXP65542:DXP65591 EHL65542:EHL65591 ERH65542:ERH65591 FBD65542:FBD65591 FKZ65542:FKZ65591 FUV65542:FUV65591 GER65542:GER65591 GON65542:GON65591 GYJ65542:GYJ65591 HIF65542:HIF65591 HSB65542:HSB65591 IBX65542:IBX65591 ILT65542:ILT65591 IVP65542:IVP65591 JFL65542:JFL65591 JPH65542:JPH65591 JZD65542:JZD65591 KIZ65542:KIZ65591 KSV65542:KSV65591 LCR65542:LCR65591 LMN65542:LMN65591 LWJ65542:LWJ65591 MGF65542:MGF65591 MQB65542:MQB65591 MZX65542:MZX65591 NJT65542:NJT65591 NTP65542:NTP65591 ODL65542:ODL65591 ONH65542:ONH65591 OXD65542:OXD65591 PGZ65542:PGZ65591 PQV65542:PQV65591 QAR65542:QAR65591 QKN65542:QKN65591 QUJ65542:QUJ65591 REF65542:REF65591 ROB65542:ROB65591 RXX65542:RXX65591 SHT65542:SHT65591 SRP65542:SRP65591 TBL65542:TBL65591 TLH65542:TLH65591 TVD65542:TVD65591 UEZ65542:UEZ65591 UOV65542:UOV65591 UYR65542:UYR65591 VIN65542:VIN65591 VSJ65542:VSJ65591 WCF65542:WCF65591 WMB65542:WMB65591 WVX65542:WVX65591 P131078:P131127 JL131078:JL131127 TH131078:TH131127 ADD131078:ADD131127 AMZ131078:AMZ131127 AWV131078:AWV131127 BGR131078:BGR131127 BQN131078:BQN131127 CAJ131078:CAJ131127 CKF131078:CKF131127 CUB131078:CUB131127 DDX131078:DDX131127 DNT131078:DNT131127 DXP131078:DXP131127 EHL131078:EHL131127 ERH131078:ERH131127 FBD131078:FBD131127 FKZ131078:FKZ131127 FUV131078:FUV131127 GER131078:GER131127 GON131078:GON131127 GYJ131078:GYJ131127 HIF131078:HIF131127 HSB131078:HSB131127 IBX131078:IBX131127 ILT131078:ILT131127 IVP131078:IVP131127 JFL131078:JFL131127 JPH131078:JPH131127 JZD131078:JZD131127 KIZ131078:KIZ131127 KSV131078:KSV131127 LCR131078:LCR131127 LMN131078:LMN131127 LWJ131078:LWJ131127 MGF131078:MGF131127 MQB131078:MQB131127 MZX131078:MZX131127 NJT131078:NJT131127 NTP131078:NTP131127 ODL131078:ODL131127 ONH131078:ONH131127 OXD131078:OXD131127 PGZ131078:PGZ131127 PQV131078:PQV131127 QAR131078:QAR131127 QKN131078:QKN131127 QUJ131078:QUJ131127 REF131078:REF131127 ROB131078:ROB131127 RXX131078:RXX131127 SHT131078:SHT131127 SRP131078:SRP131127 TBL131078:TBL131127 TLH131078:TLH131127 TVD131078:TVD131127 UEZ131078:UEZ131127 UOV131078:UOV131127 UYR131078:UYR131127 VIN131078:VIN131127 VSJ131078:VSJ131127 WCF131078:WCF131127 WMB131078:WMB131127 WVX131078:WVX131127 P196614:P196663 JL196614:JL196663 TH196614:TH196663 ADD196614:ADD196663 AMZ196614:AMZ196663 AWV196614:AWV196663 BGR196614:BGR196663 BQN196614:BQN196663 CAJ196614:CAJ196663 CKF196614:CKF196663 CUB196614:CUB196663 DDX196614:DDX196663 DNT196614:DNT196663 DXP196614:DXP196663 EHL196614:EHL196663 ERH196614:ERH196663 FBD196614:FBD196663 FKZ196614:FKZ196663 FUV196614:FUV196663 GER196614:GER196663 GON196614:GON196663 GYJ196614:GYJ196663 HIF196614:HIF196663 HSB196614:HSB196663 IBX196614:IBX196663 ILT196614:ILT196663 IVP196614:IVP196663 JFL196614:JFL196663 JPH196614:JPH196663 JZD196614:JZD196663 KIZ196614:KIZ196663 KSV196614:KSV196663 LCR196614:LCR196663 LMN196614:LMN196663 LWJ196614:LWJ196663 MGF196614:MGF196663 MQB196614:MQB196663 MZX196614:MZX196663 NJT196614:NJT196663 NTP196614:NTP196663 ODL196614:ODL196663 ONH196614:ONH196663 OXD196614:OXD196663 PGZ196614:PGZ196663 PQV196614:PQV196663 QAR196614:QAR196663 QKN196614:QKN196663 QUJ196614:QUJ196663 REF196614:REF196663 ROB196614:ROB196663 RXX196614:RXX196663 SHT196614:SHT196663 SRP196614:SRP196663 TBL196614:TBL196663 TLH196614:TLH196663 TVD196614:TVD196663 UEZ196614:UEZ196663 UOV196614:UOV196663 UYR196614:UYR196663 VIN196614:VIN196663 VSJ196614:VSJ196663 WCF196614:WCF196663 WMB196614:WMB196663 WVX196614:WVX196663 P262150:P262199 JL262150:JL262199 TH262150:TH262199 ADD262150:ADD262199 AMZ262150:AMZ262199 AWV262150:AWV262199 BGR262150:BGR262199 BQN262150:BQN262199 CAJ262150:CAJ262199 CKF262150:CKF262199 CUB262150:CUB262199 DDX262150:DDX262199 DNT262150:DNT262199 DXP262150:DXP262199 EHL262150:EHL262199 ERH262150:ERH262199 FBD262150:FBD262199 FKZ262150:FKZ262199 FUV262150:FUV262199 GER262150:GER262199 GON262150:GON262199 GYJ262150:GYJ262199 HIF262150:HIF262199 HSB262150:HSB262199 IBX262150:IBX262199 ILT262150:ILT262199 IVP262150:IVP262199 JFL262150:JFL262199 JPH262150:JPH262199 JZD262150:JZD262199 KIZ262150:KIZ262199 KSV262150:KSV262199 LCR262150:LCR262199 LMN262150:LMN262199 LWJ262150:LWJ262199 MGF262150:MGF262199 MQB262150:MQB262199 MZX262150:MZX262199 NJT262150:NJT262199 NTP262150:NTP262199 ODL262150:ODL262199 ONH262150:ONH262199 OXD262150:OXD262199 PGZ262150:PGZ262199 PQV262150:PQV262199 QAR262150:QAR262199 QKN262150:QKN262199 QUJ262150:QUJ262199 REF262150:REF262199 ROB262150:ROB262199 RXX262150:RXX262199 SHT262150:SHT262199 SRP262150:SRP262199 TBL262150:TBL262199 TLH262150:TLH262199 TVD262150:TVD262199 UEZ262150:UEZ262199 UOV262150:UOV262199 UYR262150:UYR262199 VIN262150:VIN262199 VSJ262150:VSJ262199 WCF262150:WCF262199 WMB262150:WMB262199 WVX262150:WVX262199 P327686:P327735 JL327686:JL327735 TH327686:TH327735 ADD327686:ADD327735 AMZ327686:AMZ327735 AWV327686:AWV327735 BGR327686:BGR327735 BQN327686:BQN327735 CAJ327686:CAJ327735 CKF327686:CKF327735 CUB327686:CUB327735 DDX327686:DDX327735 DNT327686:DNT327735 DXP327686:DXP327735 EHL327686:EHL327735 ERH327686:ERH327735 FBD327686:FBD327735 FKZ327686:FKZ327735 FUV327686:FUV327735 GER327686:GER327735 GON327686:GON327735 GYJ327686:GYJ327735 HIF327686:HIF327735 HSB327686:HSB327735 IBX327686:IBX327735 ILT327686:ILT327735 IVP327686:IVP327735 JFL327686:JFL327735 JPH327686:JPH327735 JZD327686:JZD327735 KIZ327686:KIZ327735 KSV327686:KSV327735 LCR327686:LCR327735 LMN327686:LMN327735 LWJ327686:LWJ327735 MGF327686:MGF327735 MQB327686:MQB327735 MZX327686:MZX327735 NJT327686:NJT327735 NTP327686:NTP327735 ODL327686:ODL327735 ONH327686:ONH327735 OXD327686:OXD327735 PGZ327686:PGZ327735 PQV327686:PQV327735 QAR327686:QAR327735 QKN327686:QKN327735 QUJ327686:QUJ327735 REF327686:REF327735 ROB327686:ROB327735 RXX327686:RXX327735 SHT327686:SHT327735 SRP327686:SRP327735 TBL327686:TBL327735 TLH327686:TLH327735 TVD327686:TVD327735 UEZ327686:UEZ327735 UOV327686:UOV327735 UYR327686:UYR327735 VIN327686:VIN327735 VSJ327686:VSJ327735 WCF327686:WCF327735 WMB327686:WMB327735 WVX327686:WVX327735 P393222:P393271 JL393222:JL393271 TH393222:TH393271 ADD393222:ADD393271 AMZ393222:AMZ393271 AWV393222:AWV393271 BGR393222:BGR393271 BQN393222:BQN393271 CAJ393222:CAJ393271 CKF393222:CKF393271 CUB393222:CUB393271 DDX393222:DDX393271 DNT393222:DNT393271 DXP393222:DXP393271 EHL393222:EHL393271 ERH393222:ERH393271 FBD393222:FBD393271 FKZ393222:FKZ393271 FUV393222:FUV393271 GER393222:GER393271 GON393222:GON393271 GYJ393222:GYJ393271 HIF393222:HIF393271 HSB393222:HSB393271 IBX393222:IBX393271 ILT393222:ILT393271 IVP393222:IVP393271 JFL393222:JFL393271 JPH393222:JPH393271 JZD393222:JZD393271 KIZ393222:KIZ393271 KSV393222:KSV393271 LCR393222:LCR393271 LMN393222:LMN393271 LWJ393222:LWJ393271 MGF393222:MGF393271 MQB393222:MQB393271 MZX393222:MZX393271 NJT393222:NJT393271 NTP393222:NTP393271 ODL393222:ODL393271 ONH393222:ONH393271 OXD393222:OXD393271 PGZ393222:PGZ393271 PQV393222:PQV393271 QAR393222:QAR393271 QKN393222:QKN393271 QUJ393222:QUJ393271 REF393222:REF393271 ROB393222:ROB393271 RXX393222:RXX393271 SHT393222:SHT393271 SRP393222:SRP393271 TBL393222:TBL393271 TLH393222:TLH393271 TVD393222:TVD393271 UEZ393222:UEZ393271 UOV393222:UOV393271 UYR393222:UYR393271 VIN393222:VIN393271 VSJ393222:VSJ393271 WCF393222:WCF393271 WMB393222:WMB393271 WVX393222:WVX393271 P458758:P458807 JL458758:JL458807 TH458758:TH458807 ADD458758:ADD458807 AMZ458758:AMZ458807 AWV458758:AWV458807 BGR458758:BGR458807 BQN458758:BQN458807 CAJ458758:CAJ458807 CKF458758:CKF458807 CUB458758:CUB458807 DDX458758:DDX458807 DNT458758:DNT458807 DXP458758:DXP458807 EHL458758:EHL458807 ERH458758:ERH458807 FBD458758:FBD458807 FKZ458758:FKZ458807 FUV458758:FUV458807 GER458758:GER458807 GON458758:GON458807 GYJ458758:GYJ458807 HIF458758:HIF458807 HSB458758:HSB458807 IBX458758:IBX458807 ILT458758:ILT458807 IVP458758:IVP458807 JFL458758:JFL458807 JPH458758:JPH458807 JZD458758:JZD458807 KIZ458758:KIZ458807 KSV458758:KSV458807 LCR458758:LCR458807 LMN458758:LMN458807 LWJ458758:LWJ458807 MGF458758:MGF458807 MQB458758:MQB458807 MZX458758:MZX458807 NJT458758:NJT458807 NTP458758:NTP458807 ODL458758:ODL458807 ONH458758:ONH458807 OXD458758:OXD458807 PGZ458758:PGZ458807 PQV458758:PQV458807 QAR458758:QAR458807 QKN458758:QKN458807 QUJ458758:QUJ458807 REF458758:REF458807 ROB458758:ROB458807 RXX458758:RXX458807 SHT458758:SHT458807 SRP458758:SRP458807 TBL458758:TBL458807 TLH458758:TLH458807 TVD458758:TVD458807 UEZ458758:UEZ458807 UOV458758:UOV458807 UYR458758:UYR458807 VIN458758:VIN458807 VSJ458758:VSJ458807 WCF458758:WCF458807 WMB458758:WMB458807 WVX458758:WVX458807 P524294:P524343 JL524294:JL524343 TH524294:TH524343 ADD524294:ADD524343 AMZ524294:AMZ524343 AWV524294:AWV524343 BGR524294:BGR524343 BQN524294:BQN524343 CAJ524294:CAJ524343 CKF524294:CKF524343 CUB524294:CUB524343 DDX524294:DDX524343 DNT524294:DNT524343 DXP524294:DXP524343 EHL524294:EHL524343 ERH524294:ERH524343 FBD524294:FBD524343 FKZ524294:FKZ524343 FUV524294:FUV524343 GER524294:GER524343 GON524294:GON524343 GYJ524294:GYJ524343 HIF524294:HIF524343 HSB524294:HSB524343 IBX524294:IBX524343 ILT524294:ILT524343 IVP524294:IVP524343 JFL524294:JFL524343 JPH524294:JPH524343 JZD524294:JZD524343 KIZ524294:KIZ524343 KSV524294:KSV524343 LCR524294:LCR524343 LMN524294:LMN524343 LWJ524294:LWJ524343 MGF524294:MGF524343 MQB524294:MQB524343 MZX524294:MZX524343 NJT524294:NJT524343 NTP524294:NTP524343 ODL524294:ODL524343 ONH524294:ONH524343 OXD524294:OXD524343 PGZ524294:PGZ524343 PQV524294:PQV524343 QAR524294:QAR524343 QKN524294:QKN524343 QUJ524294:QUJ524343 REF524294:REF524343 ROB524294:ROB524343 RXX524294:RXX524343 SHT524294:SHT524343 SRP524294:SRP524343 TBL524294:TBL524343 TLH524294:TLH524343 TVD524294:TVD524343 UEZ524294:UEZ524343 UOV524294:UOV524343 UYR524294:UYR524343 VIN524294:VIN524343 VSJ524294:VSJ524343 WCF524294:WCF524343 WMB524294:WMB524343 WVX524294:WVX524343 P589830:P589879 JL589830:JL589879 TH589830:TH589879 ADD589830:ADD589879 AMZ589830:AMZ589879 AWV589830:AWV589879 BGR589830:BGR589879 BQN589830:BQN589879 CAJ589830:CAJ589879 CKF589830:CKF589879 CUB589830:CUB589879 DDX589830:DDX589879 DNT589830:DNT589879 DXP589830:DXP589879 EHL589830:EHL589879 ERH589830:ERH589879 FBD589830:FBD589879 FKZ589830:FKZ589879 FUV589830:FUV589879 GER589830:GER589879 GON589830:GON589879 GYJ589830:GYJ589879 HIF589830:HIF589879 HSB589830:HSB589879 IBX589830:IBX589879 ILT589830:ILT589879 IVP589830:IVP589879 JFL589830:JFL589879 JPH589830:JPH589879 JZD589830:JZD589879 KIZ589830:KIZ589879 KSV589830:KSV589879 LCR589830:LCR589879 LMN589830:LMN589879 LWJ589830:LWJ589879 MGF589830:MGF589879 MQB589830:MQB589879 MZX589830:MZX589879 NJT589830:NJT589879 NTP589830:NTP589879 ODL589830:ODL589879 ONH589830:ONH589879 OXD589830:OXD589879 PGZ589830:PGZ589879 PQV589830:PQV589879 QAR589830:QAR589879 QKN589830:QKN589879 QUJ589830:QUJ589879 REF589830:REF589879 ROB589830:ROB589879 RXX589830:RXX589879 SHT589830:SHT589879 SRP589830:SRP589879 TBL589830:TBL589879 TLH589830:TLH589879 TVD589830:TVD589879 UEZ589830:UEZ589879 UOV589830:UOV589879 UYR589830:UYR589879 VIN589830:VIN589879 VSJ589830:VSJ589879 WCF589830:WCF589879 WMB589830:WMB589879 WVX589830:WVX589879 P655366:P655415 JL655366:JL655415 TH655366:TH655415 ADD655366:ADD655415 AMZ655366:AMZ655415 AWV655366:AWV655415 BGR655366:BGR655415 BQN655366:BQN655415 CAJ655366:CAJ655415 CKF655366:CKF655415 CUB655366:CUB655415 DDX655366:DDX655415 DNT655366:DNT655415 DXP655366:DXP655415 EHL655366:EHL655415 ERH655366:ERH655415 FBD655366:FBD655415 FKZ655366:FKZ655415 FUV655366:FUV655415 GER655366:GER655415 GON655366:GON655415 GYJ655366:GYJ655415 HIF655366:HIF655415 HSB655366:HSB655415 IBX655366:IBX655415 ILT655366:ILT655415 IVP655366:IVP655415 JFL655366:JFL655415 JPH655366:JPH655415 JZD655366:JZD655415 KIZ655366:KIZ655415 KSV655366:KSV655415 LCR655366:LCR655415 LMN655366:LMN655415 LWJ655366:LWJ655415 MGF655366:MGF655415 MQB655366:MQB655415 MZX655366:MZX655415 NJT655366:NJT655415 NTP655366:NTP655415 ODL655366:ODL655415 ONH655366:ONH655415 OXD655366:OXD655415 PGZ655366:PGZ655415 PQV655366:PQV655415 QAR655366:QAR655415 QKN655366:QKN655415 QUJ655366:QUJ655415 REF655366:REF655415 ROB655366:ROB655415 RXX655366:RXX655415 SHT655366:SHT655415 SRP655366:SRP655415 TBL655366:TBL655415 TLH655366:TLH655415 TVD655366:TVD655415 UEZ655366:UEZ655415 UOV655366:UOV655415 UYR655366:UYR655415 VIN655366:VIN655415 VSJ655366:VSJ655415 WCF655366:WCF655415 WMB655366:WMB655415 WVX655366:WVX655415 P720902:P720951 JL720902:JL720951 TH720902:TH720951 ADD720902:ADD720951 AMZ720902:AMZ720951 AWV720902:AWV720951 BGR720902:BGR720951 BQN720902:BQN720951 CAJ720902:CAJ720951 CKF720902:CKF720951 CUB720902:CUB720951 DDX720902:DDX720951 DNT720902:DNT720951 DXP720902:DXP720951 EHL720902:EHL720951 ERH720902:ERH720951 FBD720902:FBD720951 FKZ720902:FKZ720951 FUV720902:FUV720951 GER720902:GER720951 GON720902:GON720951 GYJ720902:GYJ720951 HIF720902:HIF720951 HSB720902:HSB720951 IBX720902:IBX720951 ILT720902:ILT720951 IVP720902:IVP720951 JFL720902:JFL720951 JPH720902:JPH720951 JZD720902:JZD720951 KIZ720902:KIZ720951 KSV720902:KSV720951 LCR720902:LCR720951 LMN720902:LMN720951 LWJ720902:LWJ720951 MGF720902:MGF720951 MQB720902:MQB720951 MZX720902:MZX720951 NJT720902:NJT720951 NTP720902:NTP720951 ODL720902:ODL720951 ONH720902:ONH720951 OXD720902:OXD720951 PGZ720902:PGZ720951 PQV720902:PQV720951 QAR720902:QAR720951 QKN720902:QKN720951 QUJ720902:QUJ720951 REF720902:REF720951 ROB720902:ROB720951 RXX720902:RXX720951 SHT720902:SHT720951 SRP720902:SRP720951 TBL720902:TBL720951 TLH720902:TLH720951 TVD720902:TVD720951 UEZ720902:UEZ720951 UOV720902:UOV720951 UYR720902:UYR720951 VIN720902:VIN720951 VSJ720902:VSJ720951 WCF720902:WCF720951 WMB720902:WMB720951 WVX720902:WVX720951 P786438:P786487 JL786438:JL786487 TH786438:TH786487 ADD786438:ADD786487 AMZ786438:AMZ786487 AWV786438:AWV786487 BGR786438:BGR786487 BQN786438:BQN786487 CAJ786438:CAJ786487 CKF786438:CKF786487 CUB786438:CUB786487 DDX786438:DDX786487 DNT786438:DNT786487 DXP786438:DXP786487 EHL786438:EHL786487 ERH786438:ERH786487 FBD786438:FBD786487 FKZ786438:FKZ786487 FUV786438:FUV786487 GER786438:GER786487 GON786438:GON786487 GYJ786438:GYJ786487 HIF786438:HIF786487 HSB786438:HSB786487 IBX786438:IBX786487 ILT786438:ILT786487 IVP786438:IVP786487 JFL786438:JFL786487 JPH786438:JPH786487 JZD786438:JZD786487 KIZ786438:KIZ786487 KSV786438:KSV786487 LCR786438:LCR786487 LMN786438:LMN786487 LWJ786438:LWJ786487 MGF786438:MGF786487 MQB786438:MQB786487 MZX786438:MZX786487 NJT786438:NJT786487 NTP786438:NTP786487 ODL786438:ODL786487 ONH786438:ONH786487 OXD786438:OXD786487 PGZ786438:PGZ786487 PQV786438:PQV786487 QAR786438:QAR786487 QKN786438:QKN786487 QUJ786438:QUJ786487 REF786438:REF786487 ROB786438:ROB786487 RXX786438:RXX786487 SHT786438:SHT786487 SRP786438:SRP786487 TBL786438:TBL786487 TLH786438:TLH786487 TVD786438:TVD786487 UEZ786438:UEZ786487 UOV786438:UOV786487 UYR786438:UYR786487 VIN786438:VIN786487 VSJ786438:VSJ786487 WCF786438:WCF786487 WMB786438:WMB786487 WVX786438:WVX786487 P851974:P852023 JL851974:JL852023 TH851974:TH852023 ADD851974:ADD852023 AMZ851974:AMZ852023 AWV851974:AWV852023 BGR851974:BGR852023 BQN851974:BQN852023 CAJ851974:CAJ852023 CKF851974:CKF852023 CUB851974:CUB852023 DDX851974:DDX852023 DNT851974:DNT852023 DXP851974:DXP852023 EHL851974:EHL852023 ERH851974:ERH852023 FBD851974:FBD852023 FKZ851974:FKZ852023 FUV851974:FUV852023 GER851974:GER852023 GON851974:GON852023 GYJ851974:GYJ852023 HIF851974:HIF852023 HSB851974:HSB852023 IBX851974:IBX852023 ILT851974:ILT852023 IVP851974:IVP852023 JFL851974:JFL852023 JPH851974:JPH852023 JZD851974:JZD852023 KIZ851974:KIZ852023 KSV851974:KSV852023 LCR851974:LCR852023 LMN851974:LMN852023 LWJ851974:LWJ852023 MGF851974:MGF852023 MQB851974:MQB852023 MZX851974:MZX852023 NJT851974:NJT852023 NTP851974:NTP852023 ODL851974:ODL852023 ONH851974:ONH852023 OXD851974:OXD852023 PGZ851974:PGZ852023 PQV851974:PQV852023 QAR851974:QAR852023 QKN851974:QKN852023 QUJ851974:QUJ852023 REF851974:REF852023 ROB851974:ROB852023 RXX851974:RXX852023 SHT851974:SHT852023 SRP851974:SRP852023 TBL851974:TBL852023 TLH851974:TLH852023 TVD851974:TVD852023 UEZ851974:UEZ852023 UOV851974:UOV852023 UYR851974:UYR852023 VIN851974:VIN852023 VSJ851974:VSJ852023 WCF851974:WCF852023 WMB851974:WMB852023 WVX851974:WVX852023 P917510:P917559 JL917510:JL917559 TH917510:TH917559 ADD917510:ADD917559 AMZ917510:AMZ917559 AWV917510:AWV917559 BGR917510:BGR917559 BQN917510:BQN917559 CAJ917510:CAJ917559 CKF917510:CKF917559 CUB917510:CUB917559 DDX917510:DDX917559 DNT917510:DNT917559 DXP917510:DXP917559 EHL917510:EHL917559 ERH917510:ERH917559 FBD917510:FBD917559 FKZ917510:FKZ917559 FUV917510:FUV917559 GER917510:GER917559 GON917510:GON917559 GYJ917510:GYJ917559 HIF917510:HIF917559 HSB917510:HSB917559 IBX917510:IBX917559 ILT917510:ILT917559 IVP917510:IVP917559 JFL917510:JFL917559 JPH917510:JPH917559 JZD917510:JZD917559 KIZ917510:KIZ917559 KSV917510:KSV917559 LCR917510:LCR917559 LMN917510:LMN917559 LWJ917510:LWJ917559 MGF917510:MGF917559 MQB917510:MQB917559 MZX917510:MZX917559 NJT917510:NJT917559 NTP917510:NTP917559 ODL917510:ODL917559 ONH917510:ONH917559 OXD917510:OXD917559 PGZ917510:PGZ917559 PQV917510:PQV917559 QAR917510:QAR917559 QKN917510:QKN917559 QUJ917510:QUJ917559 REF917510:REF917559 ROB917510:ROB917559 RXX917510:RXX917559 SHT917510:SHT917559 SRP917510:SRP917559 TBL917510:TBL917559 TLH917510:TLH917559 TVD917510:TVD917559 UEZ917510:UEZ917559 UOV917510:UOV917559 UYR917510:UYR917559 VIN917510:VIN917559 VSJ917510:VSJ917559 WCF917510:WCF917559 WMB917510:WMB917559 WVX917510:WVX917559 P983046:P983095 JL983046:JL983095 TH983046:TH983095 ADD983046:ADD983095 AMZ983046:AMZ983095 AWV983046:AWV983095 BGR983046:BGR983095 BQN983046:BQN983095 CAJ983046:CAJ983095 CKF983046:CKF983095 CUB983046:CUB983095 DDX983046:DDX983095 DNT983046:DNT983095 DXP983046:DXP983095 EHL983046:EHL983095 ERH983046:ERH983095 FBD983046:FBD983095 FKZ983046:FKZ983095 FUV983046:FUV983095 GER983046:GER983095 GON983046:GON983095 GYJ983046:GYJ983095 HIF983046:HIF983095 HSB983046:HSB983095 IBX983046:IBX983095 ILT983046:ILT983095 IVP983046:IVP983095 JFL983046:JFL983095 JPH983046:JPH983095 JZD983046:JZD983095 KIZ983046:KIZ983095 KSV983046:KSV983095 LCR983046:LCR983095 LMN983046:LMN983095 LWJ983046:LWJ983095 MGF983046:MGF983095 MQB983046:MQB983095 MZX983046:MZX983095 NJT983046:NJT983095 NTP983046:NTP983095 ODL983046:ODL983095 ONH983046:ONH983095 OXD983046:OXD983095 PGZ983046:PGZ983095 PQV983046:PQV983095 QAR983046:QAR983095 QKN983046:QKN983095 QUJ983046:QUJ983095 REF983046:REF983095 ROB983046:ROB983095 RXX983046:RXX983095 SHT983046:SHT983095 SRP983046:SRP983095 TBL983046:TBL983095 TLH983046:TLH983095 TVD983046:TVD983095 UEZ983046:UEZ983095 UOV983046:UOV983095 UYR983046:UYR983095 VIN983046:VIN983095 VSJ983046:VSJ983095 WCF983046:WCF983095 WMB983046:WMB983095 WVX983046:WVX983095">
      <formula1>สถานะภาษีรถ</formula1>
    </dataValidation>
    <dataValidation type="list" allowBlank="1" showInputMessage="1" showErrorMessage="1" sqref="AD49:AD55 JZ49:JZ55 TV49:TV55 ADR49:ADR55 ANN49:ANN55 AXJ49:AXJ55 BHF49:BHF55 BRB49:BRB55 CAX49:CAX55 CKT49:CKT55 CUP49:CUP55 DEL49:DEL55 DOH49:DOH55 DYD49:DYD55 EHZ49:EHZ55 ERV49:ERV55 FBR49:FBR55 FLN49:FLN55 FVJ49:FVJ55 GFF49:GFF55 GPB49:GPB55 GYX49:GYX55 HIT49:HIT55 HSP49:HSP55 ICL49:ICL55 IMH49:IMH55 IWD49:IWD55 JFZ49:JFZ55 JPV49:JPV55 JZR49:JZR55 KJN49:KJN55 KTJ49:KTJ55 LDF49:LDF55 LNB49:LNB55 LWX49:LWX55 MGT49:MGT55 MQP49:MQP55 NAL49:NAL55 NKH49:NKH55 NUD49:NUD55 ODZ49:ODZ55 ONV49:ONV55 OXR49:OXR55 PHN49:PHN55 PRJ49:PRJ55 QBF49:QBF55 QLB49:QLB55 QUX49:QUX55 RET49:RET55 ROP49:ROP55 RYL49:RYL55 SIH49:SIH55 SSD49:SSD55 TBZ49:TBZ55 TLV49:TLV55 TVR49:TVR55 UFN49:UFN55 UPJ49:UPJ55 UZF49:UZF55 VJB49:VJB55 VSX49:VSX55 WCT49:WCT55 WMP49:WMP55 WWL49:WWL55 AD65585:AD65591 JZ65585:JZ65591 TV65585:TV65591 ADR65585:ADR65591 ANN65585:ANN65591 AXJ65585:AXJ65591 BHF65585:BHF65591 BRB65585:BRB65591 CAX65585:CAX65591 CKT65585:CKT65591 CUP65585:CUP65591 DEL65585:DEL65591 DOH65585:DOH65591 DYD65585:DYD65591 EHZ65585:EHZ65591 ERV65585:ERV65591 FBR65585:FBR65591 FLN65585:FLN65591 FVJ65585:FVJ65591 GFF65585:GFF65591 GPB65585:GPB65591 GYX65585:GYX65591 HIT65585:HIT65591 HSP65585:HSP65591 ICL65585:ICL65591 IMH65585:IMH65591 IWD65585:IWD65591 JFZ65585:JFZ65591 JPV65585:JPV65591 JZR65585:JZR65591 KJN65585:KJN65591 KTJ65585:KTJ65591 LDF65585:LDF65591 LNB65585:LNB65591 LWX65585:LWX65591 MGT65585:MGT65591 MQP65585:MQP65591 NAL65585:NAL65591 NKH65585:NKH65591 NUD65585:NUD65591 ODZ65585:ODZ65591 ONV65585:ONV65591 OXR65585:OXR65591 PHN65585:PHN65591 PRJ65585:PRJ65591 QBF65585:QBF65591 QLB65585:QLB65591 QUX65585:QUX65591 RET65585:RET65591 ROP65585:ROP65591 RYL65585:RYL65591 SIH65585:SIH65591 SSD65585:SSD65591 TBZ65585:TBZ65591 TLV65585:TLV65591 TVR65585:TVR65591 UFN65585:UFN65591 UPJ65585:UPJ65591 UZF65585:UZF65591 VJB65585:VJB65591 VSX65585:VSX65591 WCT65585:WCT65591 WMP65585:WMP65591 WWL65585:WWL65591 AD131121:AD131127 JZ131121:JZ131127 TV131121:TV131127 ADR131121:ADR131127 ANN131121:ANN131127 AXJ131121:AXJ131127 BHF131121:BHF131127 BRB131121:BRB131127 CAX131121:CAX131127 CKT131121:CKT131127 CUP131121:CUP131127 DEL131121:DEL131127 DOH131121:DOH131127 DYD131121:DYD131127 EHZ131121:EHZ131127 ERV131121:ERV131127 FBR131121:FBR131127 FLN131121:FLN131127 FVJ131121:FVJ131127 GFF131121:GFF131127 GPB131121:GPB131127 GYX131121:GYX131127 HIT131121:HIT131127 HSP131121:HSP131127 ICL131121:ICL131127 IMH131121:IMH131127 IWD131121:IWD131127 JFZ131121:JFZ131127 JPV131121:JPV131127 JZR131121:JZR131127 KJN131121:KJN131127 KTJ131121:KTJ131127 LDF131121:LDF131127 LNB131121:LNB131127 LWX131121:LWX131127 MGT131121:MGT131127 MQP131121:MQP131127 NAL131121:NAL131127 NKH131121:NKH131127 NUD131121:NUD131127 ODZ131121:ODZ131127 ONV131121:ONV131127 OXR131121:OXR131127 PHN131121:PHN131127 PRJ131121:PRJ131127 QBF131121:QBF131127 QLB131121:QLB131127 QUX131121:QUX131127 RET131121:RET131127 ROP131121:ROP131127 RYL131121:RYL131127 SIH131121:SIH131127 SSD131121:SSD131127 TBZ131121:TBZ131127 TLV131121:TLV131127 TVR131121:TVR131127 UFN131121:UFN131127 UPJ131121:UPJ131127 UZF131121:UZF131127 VJB131121:VJB131127 VSX131121:VSX131127 WCT131121:WCT131127 WMP131121:WMP131127 WWL131121:WWL131127 AD196657:AD196663 JZ196657:JZ196663 TV196657:TV196663 ADR196657:ADR196663 ANN196657:ANN196663 AXJ196657:AXJ196663 BHF196657:BHF196663 BRB196657:BRB196663 CAX196657:CAX196663 CKT196657:CKT196663 CUP196657:CUP196663 DEL196657:DEL196663 DOH196657:DOH196663 DYD196657:DYD196663 EHZ196657:EHZ196663 ERV196657:ERV196663 FBR196657:FBR196663 FLN196657:FLN196663 FVJ196657:FVJ196663 GFF196657:GFF196663 GPB196657:GPB196663 GYX196657:GYX196663 HIT196657:HIT196663 HSP196657:HSP196663 ICL196657:ICL196663 IMH196657:IMH196663 IWD196657:IWD196663 JFZ196657:JFZ196663 JPV196657:JPV196663 JZR196657:JZR196663 KJN196657:KJN196663 KTJ196657:KTJ196663 LDF196657:LDF196663 LNB196657:LNB196663 LWX196657:LWX196663 MGT196657:MGT196663 MQP196657:MQP196663 NAL196657:NAL196663 NKH196657:NKH196663 NUD196657:NUD196663 ODZ196657:ODZ196663 ONV196657:ONV196663 OXR196657:OXR196663 PHN196657:PHN196663 PRJ196657:PRJ196663 QBF196657:QBF196663 QLB196657:QLB196663 QUX196657:QUX196663 RET196657:RET196663 ROP196657:ROP196663 RYL196657:RYL196663 SIH196657:SIH196663 SSD196657:SSD196663 TBZ196657:TBZ196663 TLV196657:TLV196663 TVR196657:TVR196663 UFN196657:UFN196663 UPJ196657:UPJ196663 UZF196657:UZF196663 VJB196657:VJB196663 VSX196657:VSX196663 WCT196657:WCT196663 WMP196657:WMP196663 WWL196657:WWL196663 AD262193:AD262199 JZ262193:JZ262199 TV262193:TV262199 ADR262193:ADR262199 ANN262193:ANN262199 AXJ262193:AXJ262199 BHF262193:BHF262199 BRB262193:BRB262199 CAX262193:CAX262199 CKT262193:CKT262199 CUP262193:CUP262199 DEL262193:DEL262199 DOH262193:DOH262199 DYD262193:DYD262199 EHZ262193:EHZ262199 ERV262193:ERV262199 FBR262193:FBR262199 FLN262193:FLN262199 FVJ262193:FVJ262199 GFF262193:GFF262199 GPB262193:GPB262199 GYX262193:GYX262199 HIT262193:HIT262199 HSP262193:HSP262199 ICL262193:ICL262199 IMH262193:IMH262199 IWD262193:IWD262199 JFZ262193:JFZ262199 JPV262193:JPV262199 JZR262193:JZR262199 KJN262193:KJN262199 KTJ262193:KTJ262199 LDF262193:LDF262199 LNB262193:LNB262199 LWX262193:LWX262199 MGT262193:MGT262199 MQP262193:MQP262199 NAL262193:NAL262199 NKH262193:NKH262199 NUD262193:NUD262199 ODZ262193:ODZ262199 ONV262193:ONV262199 OXR262193:OXR262199 PHN262193:PHN262199 PRJ262193:PRJ262199 QBF262193:QBF262199 QLB262193:QLB262199 QUX262193:QUX262199 RET262193:RET262199 ROP262193:ROP262199 RYL262193:RYL262199 SIH262193:SIH262199 SSD262193:SSD262199 TBZ262193:TBZ262199 TLV262193:TLV262199 TVR262193:TVR262199 UFN262193:UFN262199 UPJ262193:UPJ262199 UZF262193:UZF262199 VJB262193:VJB262199 VSX262193:VSX262199 WCT262193:WCT262199 WMP262193:WMP262199 WWL262193:WWL262199 AD327729:AD327735 JZ327729:JZ327735 TV327729:TV327735 ADR327729:ADR327735 ANN327729:ANN327735 AXJ327729:AXJ327735 BHF327729:BHF327735 BRB327729:BRB327735 CAX327729:CAX327735 CKT327729:CKT327735 CUP327729:CUP327735 DEL327729:DEL327735 DOH327729:DOH327735 DYD327729:DYD327735 EHZ327729:EHZ327735 ERV327729:ERV327735 FBR327729:FBR327735 FLN327729:FLN327735 FVJ327729:FVJ327735 GFF327729:GFF327735 GPB327729:GPB327735 GYX327729:GYX327735 HIT327729:HIT327735 HSP327729:HSP327735 ICL327729:ICL327735 IMH327729:IMH327735 IWD327729:IWD327735 JFZ327729:JFZ327735 JPV327729:JPV327735 JZR327729:JZR327735 KJN327729:KJN327735 KTJ327729:KTJ327735 LDF327729:LDF327735 LNB327729:LNB327735 LWX327729:LWX327735 MGT327729:MGT327735 MQP327729:MQP327735 NAL327729:NAL327735 NKH327729:NKH327735 NUD327729:NUD327735 ODZ327729:ODZ327735 ONV327729:ONV327735 OXR327729:OXR327735 PHN327729:PHN327735 PRJ327729:PRJ327735 QBF327729:QBF327735 QLB327729:QLB327735 QUX327729:QUX327735 RET327729:RET327735 ROP327729:ROP327735 RYL327729:RYL327735 SIH327729:SIH327735 SSD327729:SSD327735 TBZ327729:TBZ327735 TLV327729:TLV327735 TVR327729:TVR327735 UFN327729:UFN327735 UPJ327729:UPJ327735 UZF327729:UZF327735 VJB327729:VJB327735 VSX327729:VSX327735 WCT327729:WCT327735 WMP327729:WMP327735 WWL327729:WWL327735 AD393265:AD393271 JZ393265:JZ393271 TV393265:TV393271 ADR393265:ADR393271 ANN393265:ANN393271 AXJ393265:AXJ393271 BHF393265:BHF393271 BRB393265:BRB393271 CAX393265:CAX393271 CKT393265:CKT393271 CUP393265:CUP393271 DEL393265:DEL393271 DOH393265:DOH393271 DYD393265:DYD393271 EHZ393265:EHZ393271 ERV393265:ERV393271 FBR393265:FBR393271 FLN393265:FLN393271 FVJ393265:FVJ393271 GFF393265:GFF393271 GPB393265:GPB393271 GYX393265:GYX393271 HIT393265:HIT393271 HSP393265:HSP393271 ICL393265:ICL393271 IMH393265:IMH393271 IWD393265:IWD393271 JFZ393265:JFZ393271 JPV393265:JPV393271 JZR393265:JZR393271 KJN393265:KJN393271 KTJ393265:KTJ393271 LDF393265:LDF393271 LNB393265:LNB393271 LWX393265:LWX393271 MGT393265:MGT393271 MQP393265:MQP393271 NAL393265:NAL393271 NKH393265:NKH393271 NUD393265:NUD393271 ODZ393265:ODZ393271 ONV393265:ONV393271 OXR393265:OXR393271 PHN393265:PHN393271 PRJ393265:PRJ393271 QBF393265:QBF393271 QLB393265:QLB393271 QUX393265:QUX393271 RET393265:RET393271 ROP393265:ROP393271 RYL393265:RYL393271 SIH393265:SIH393271 SSD393265:SSD393271 TBZ393265:TBZ393271 TLV393265:TLV393271 TVR393265:TVR393271 UFN393265:UFN393271 UPJ393265:UPJ393271 UZF393265:UZF393271 VJB393265:VJB393271 VSX393265:VSX393271 WCT393265:WCT393271 WMP393265:WMP393271 WWL393265:WWL393271 AD458801:AD458807 JZ458801:JZ458807 TV458801:TV458807 ADR458801:ADR458807 ANN458801:ANN458807 AXJ458801:AXJ458807 BHF458801:BHF458807 BRB458801:BRB458807 CAX458801:CAX458807 CKT458801:CKT458807 CUP458801:CUP458807 DEL458801:DEL458807 DOH458801:DOH458807 DYD458801:DYD458807 EHZ458801:EHZ458807 ERV458801:ERV458807 FBR458801:FBR458807 FLN458801:FLN458807 FVJ458801:FVJ458807 GFF458801:GFF458807 GPB458801:GPB458807 GYX458801:GYX458807 HIT458801:HIT458807 HSP458801:HSP458807 ICL458801:ICL458807 IMH458801:IMH458807 IWD458801:IWD458807 JFZ458801:JFZ458807 JPV458801:JPV458807 JZR458801:JZR458807 KJN458801:KJN458807 KTJ458801:KTJ458807 LDF458801:LDF458807 LNB458801:LNB458807 LWX458801:LWX458807 MGT458801:MGT458807 MQP458801:MQP458807 NAL458801:NAL458807 NKH458801:NKH458807 NUD458801:NUD458807 ODZ458801:ODZ458807 ONV458801:ONV458807 OXR458801:OXR458807 PHN458801:PHN458807 PRJ458801:PRJ458807 QBF458801:QBF458807 QLB458801:QLB458807 QUX458801:QUX458807 RET458801:RET458807 ROP458801:ROP458807 RYL458801:RYL458807 SIH458801:SIH458807 SSD458801:SSD458807 TBZ458801:TBZ458807 TLV458801:TLV458807 TVR458801:TVR458807 UFN458801:UFN458807 UPJ458801:UPJ458807 UZF458801:UZF458807 VJB458801:VJB458807 VSX458801:VSX458807 WCT458801:WCT458807 WMP458801:WMP458807 WWL458801:WWL458807 AD524337:AD524343 JZ524337:JZ524343 TV524337:TV524343 ADR524337:ADR524343 ANN524337:ANN524343 AXJ524337:AXJ524343 BHF524337:BHF524343 BRB524337:BRB524343 CAX524337:CAX524343 CKT524337:CKT524343 CUP524337:CUP524343 DEL524337:DEL524343 DOH524337:DOH524343 DYD524337:DYD524343 EHZ524337:EHZ524343 ERV524337:ERV524343 FBR524337:FBR524343 FLN524337:FLN524343 FVJ524337:FVJ524343 GFF524337:GFF524343 GPB524337:GPB524343 GYX524337:GYX524343 HIT524337:HIT524343 HSP524337:HSP524343 ICL524337:ICL524343 IMH524337:IMH524343 IWD524337:IWD524343 JFZ524337:JFZ524343 JPV524337:JPV524343 JZR524337:JZR524343 KJN524337:KJN524343 KTJ524337:KTJ524343 LDF524337:LDF524343 LNB524337:LNB524343 LWX524337:LWX524343 MGT524337:MGT524343 MQP524337:MQP524343 NAL524337:NAL524343 NKH524337:NKH524343 NUD524337:NUD524343 ODZ524337:ODZ524343 ONV524337:ONV524343 OXR524337:OXR524343 PHN524337:PHN524343 PRJ524337:PRJ524343 QBF524337:QBF524343 QLB524337:QLB524343 QUX524337:QUX524343 RET524337:RET524343 ROP524337:ROP524343 RYL524337:RYL524343 SIH524337:SIH524343 SSD524337:SSD524343 TBZ524337:TBZ524343 TLV524337:TLV524343 TVR524337:TVR524343 UFN524337:UFN524343 UPJ524337:UPJ524343 UZF524337:UZF524343 VJB524337:VJB524343 VSX524337:VSX524343 WCT524337:WCT524343 WMP524337:WMP524343 WWL524337:WWL524343 AD589873:AD589879 JZ589873:JZ589879 TV589873:TV589879 ADR589873:ADR589879 ANN589873:ANN589879 AXJ589873:AXJ589879 BHF589873:BHF589879 BRB589873:BRB589879 CAX589873:CAX589879 CKT589873:CKT589879 CUP589873:CUP589879 DEL589873:DEL589879 DOH589873:DOH589879 DYD589873:DYD589879 EHZ589873:EHZ589879 ERV589873:ERV589879 FBR589873:FBR589879 FLN589873:FLN589879 FVJ589873:FVJ589879 GFF589873:GFF589879 GPB589873:GPB589879 GYX589873:GYX589879 HIT589873:HIT589879 HSP589873:HSP589879 ICL589873:ICL589879 IMH589873:IMH589879 IWD589873:IWD589879 JFZ589873:JFZ589879 JPV589873:JPV589879 JZR589873:JZR589879 KJN589873:KJN589879 KTJ589873:KTJ589879 LDF589873:LDF589879 LNB589873:LNB589879 LWX589873:LWX589879 MGT589873:MGT589879 MQP589873:MQP589879 NAL589873:NAL589879 NKH589873:NKH589879 NUD589873:NUD589879 ODZ589873:ODZ589879 ONV589873:ONV589879 OXR589873:OXR589879 PHN589873:PHN589879 PRJ589873:PRJ589879 QBF589873:QBF589879 QLB589873:QLB589879 QUX589873:QUX589879 RET589873:RET589879 ROP589873:ROP589879 RYL589873:RYL589879 SIH589873:SIH589879 SSD589873:SSD589879 TBZ589873:TBZ589879 TLV589873:TLV589879 TVR589873:TVR589879 UFN589873:UFN589879 UPJ589873:UPJ589879 UZF589873:UZF589879 VJB589873:VJB589879 VSX589873:VSX589879 WCT589873:WCT589879 WMP589873:WMP589879 WWL589873:WWL589879 AD655409:AD655415 JZ655409:JZ655415 TV655409:TV655415 ADR655409:ADR655415 ANN655409:ANN655415 AXJ655409:AXJ655415 BHF655409:BHF655415 BRB655409:BRB655415 CAX655409:CAX655415 CKT655409:CKT655415 CUP655409:CUP655415 DEL655409:DEL655415 DOH655409:DOH655415 DYD655409:DYD655415 EHZ655409:EHZ655415 ERV655409:ERV655415 FBR655409:FBR655415 FLN655409:FLN655415 FVJ655409:FVJ655415 GFF655409:GFF655415 GPB655409:GPB655415 GYX655409:GYX655415 HIT655409:HIT655415 HSP655409:HSP655415 ICL655409:ICL655415 IMH655409:IMH655415 IWD655409:IWD655415 JFZ655409:JFZ655415 JPV655409:JPV655415 JZR655409:JZR655415 KJN655409:KJN655415 KTJ655409:KTJ655415 LDF655409:LDF655415 LNB655409:LNB655415 LWX655409:LWX655415 MGT655409:MGT655415 MQP655409:MQP655415 NAL655409:NAL655415 NKH655409:NKH655415 NUD655409:NUD655415 ODZ655409:ODZ655415 ONV655409:ONV655415 OXR655409:OXR655415 PHN655409:PHN655415 PRJ655409:PRJ655415 QBF655409:QBF655415 QLB655409:QLB655415 QUX655409:QUX655415 RET655409:RET655415 ROP655409:ROP655415 RYL655409:RYL655415 SIH655409:SIH655415 SSD655409:SSD655415 TBZ655409:TBZ655415 TLV655409:TLV655415 TVR655409:TVR655415 UFN655409:UFN655415 UPJ655409:UPJ655415 UZF655409:UZF655415 VJB655409:VJB655415 VSX655409:VSX655415 WCT655409:WCT655415 WMP655409:WMP655415 WWL655409:WWL655415 AD720945:AD720951 JZ720945:JZ720951 TV720945:TV720951 ADR720945:ADR720951 ANN720945:ANN720951 AXJ720945:AXJ720951 BHF720945:BHF720951 BRB720945:BRB720951 CAX720945:CAX720951 CKT720945:CKT720951 CUP720945:CUP720951 DEL720945:DEL720951 DOH720945:DOH720951 DYD720945:DYD720951 EHZ720945:EHZ720951 ERV720945:ERV720951 FBR720945:FBR720951 FLN720945:FLN720951 FVJ720945:FVJ720951 GFF720945:GFF720951 GPB720945:GPB720951 GYX720945:GYX720951 HIT720945:HIT720951 HSP720945:HSP720951 ICL720945:ICL720951 IMH720945:IMH720951 IWD720945:IWD720951 JFZ720945:JFZ720951 JPV720945:JPV720951 JZR720945:JZR720951 KJN720945:KJN720951 KTJ720945:KTJ720951 LDF720945:LDF720951 LNB720945:LNB720951 LWX720945:LWX720951 MGT720945:MGT720951 MQP720945:MQP720951 NAL720945:NAL720951 NKH720945:NKH720951 NUD720945:NUD720951 ODZ720945:ODZ720951 ONV720945:ONV720951 OXR720945:OXR720951 PHN720945:PHN720951 PRJ720945:PRJ720951 QBF720945:QBF720951 QLB720945:QLB720951 QUX720945:QUX720951 RET720945:RET720951 ROP720945:ROP720951 RYL720945:RYL720951 SIH720945:SIH720951 SSD720945:SSD720951 TBZ720945:TBZ720951 TLV720945:TLV720951 TVR720945:TVR720951 UFN720945:UFN720951 UPJ720945:UPJ720951 UZF720945:UZF720951 VJB720945:VJB720951 VSX720945:VSX720951 WCT720945:WCT720951 WMP720945:WMP720951 WWL720945:WWL720951 AD786481:AD786487 JZ786481:JZ786487 TV786481:TV786487 ADR786481:ADR786487 ANN786481:ANN786487 AXJ786481:AXJ786487 BHF786481:BHF786487 BRB786481:BRB786487 CAX786481:CAX786487 CKT786481:CKT786487 CUP786481:CUP786487 DEL786481:DEL786487 DOH786481:DOH786487 DYD786481:DYD786487 EHZ786481:EHZ786487 ERV786481:ERV786487 FBR786481:FBR786487 FLN786481:FLN786487 FVJ786481:FVJ786487 GFF786481:GFF786487 GPB786481:GPB786487 GYX786481:GYX786487 HIT786481:HIT786487 HSP786481:HSP786487 ICL786481:ICL786487 IMH786481:IMH786487 IWD786481:IWD786487 JFZ786481:JFZ786487 JPV786481:JPV786487 JZR786481:JZR786487 KJN786481:KJN786487 KTJ786481:KTJ786487 LDF786481:LDF786487 LNB786481:LNB786487 LWX786481:LWX786487 MGT786481:MGT786487 MQP786481:MQP786487 NAL786481:NAL786487 NKH786481:NKH786487 NUD786481:NUD786487 ODZ786481:ODZ786487 ONV786481:ONV786487 OXR786481:OXR786487 PHN786481:PHN786487 PRJ786481:PRJ786487 QBF786481:QBF786487 QLB786481:QLB786487 QUX786481:QUX786487 RET786481:RET786487 ROP786481:ROP786487 RYL786481:RYL786487 SIH786481:SIH786487 SSD786481:SSD786487 TBZ786481:TBZ786487 TLV786481:TLV786487 TVR786481:TVR786487 UFN786481:UFN786487 UPJ786481:UPJ786487 UZF786481:UZF786487 VJB786481:VJB786487 VSX786481:VSX786487 WCT786481:WCT786487 WMP786481:WMP786487 WWL786481:WWL786487 AD852017:AD852023 JZ852017:JZ852023 TV852017:TV852023 ADR852017:ADR852023 ANN852017:ANN852023 AXJ852017:AXJ852023 BHF852017:BHF852023 BRB852017:BRB852023 CAX852017:CAX852023 CKT852017:CKT852023 CUP852017:CUP852023 DEL852017:DEL852023 DOH852017:DOH852023 DYD852017:DYD852023 EHZ852017:EHZ852023 ERV852017:ERV852023 FBR852017:FBR852023 FLN852017:FLN852023 FVJ852017:FVJ852023 GFF852017:GFF852023 GPB852017:GPB852023 GYX852017:GYX852023 HIT852017:HIT852023 HSP852017:HSP852023 ICL852017:ICL852023 IMH852017:IMH852023 IWD852017:IWD852023 JFZ852017:JFZ852023 JPV852017:JPV852023 JZR852017:JZR852023 KJN852017:KJN852023 KTJ852017:KTJ852023 LDF852017:LDF852023 LNB852017:LNB852023 LWX852017:LWX852023 MGT852017:MGT852023 MQP852017:MQP852023 NAL852017:NAL852023 NKH852017:NKH852023 NUD852017:NUD852023 ODZ852017:ODZ852023 ONV852017:ONV852023 OXR852017:OXR852023 PHN852017:PHN852023 PRJ852017:PRJ852023 QBF852017:QBF852023 QLB852017:QLB852023 QUX852017:QUX852023 RET852017:RET852023 ROP852017:ROP852023 RYL852017:RYL852023 SIH852017:SIH852023 SSD852017:SSD852023 TBZ852017:TBZ852023 TLV852017:TLV852023 TVR852017:TVR852023 UFN852017:UFN852023 UPJ852017:UPJ852023 UZF852017:UZF852023 VJB852017:VJB852023 VSX852017:VSX852023 WCT852017:WCT852023 WMP852017:WMP852023 WWL852017:WWL852023 AD917553:AD917559 JZ917553:JZ917559 TV917553:TV917559 ADR917553:ADR917559 ANN917553:ANN917559 AXJ917553:AXJ917559 BHF917553:BHF917559 BRB917553:BRB917559 CAX917553:CAX917559 CKT917553:CKT917559 CUP917553:CUP917559 DEL917553:DEL917559 DOH917553:DOH917559 DYD917553:DYD917559 EHZ917553:EHZ917559 ERV917553:ERV917559 FBR917553:FBR917559 FLN917553:FLN917559 FVJ917553:FVJ917559 GFF917553:GFF917559 GPB917553:GPB917559 GYX917553:GYX917559 HIT917553:HIT917559 HSP917553:HSP917559 ICL917553:ICL917559 IMH917553:IMH917559 IWD917553:IWD917559 JFZ917553:JFZ917559 JPV917553:JPV917559 JZR917553:JZR917559 KJN917553:KJN917559 KTJ917553:KTJ917559 LDF917553:LDF917559 LNB917553:LNB917559 LWX917553:LWX917559 MGT917553:MGT917559 MQP917553:MQP917559 NAL917553:NAL917559 NKH917553:NKH917559 NUD917553:NUD917559 ODZ917553:ODZ917559 ONV917553:ONV917559 OXR917553:OXR917559 PHN917553:PHN917559 PRJ917553:PRJ917559 QBF917553:QBF917559 QLB917553:QLB917559 QUX917553:QUX917559 RET917553:RET917559 ROP917553:ROP917559 RYL917553:RYL917559 SIH917553:SIH917559 SSD917553:SSD917559 TBZ917553:TBZ917559 TLV917553:TLV917559 TVR917553:TVR917559 UFN917553:UFN917559 UPJ917553:UPJ917559 UZF917553:UZF917559 VJB917553:VJB917559 VSX917553:VSX917559 WCT917553:WCT917559 WMP917553:WMP917559 WWL917553:WWL917559 AD983089:AD983095 JZ983089:JZ983095 TV983089:TV983095 ADR983089:ADR983095 ANN983089:ANN983095 AXJ983089:AXJ983095 BHF983089:BHF983095 BRB983089:BRB983095 CAX983089:CAX983095 CKT983089:CKT983095 CUP983089:CUP983095 DEL983089:DEL983095 DOH983089:DOH983095 DYD983089:DYD983095 EHZ983089:EHZ983095 ERV983089:ERV983095 FBR983089:FBR983095 FLN983089:FLN983095 FVJ983089:FVJ983095 GFF983089:GFF983095 GPB983089:GPB983095 GYX983089:GYX983095 HIT983089:HIT983095 HSP983089:HSP983095 ICL983089:ICL983095 IMH983089:IMH983095 IWD983089:IWD983095 JFZ983089:JFZ983095 JPV983089:JPV983095 JZR983089:JZR983095 KJN983089:KJN983095 KTJ983089:KTJ983095 LDF983089:LDF983095 LNB983089:LNB983095 LWX983089:LWX983095 MGT983089:MGT983095 MQP983089:MQP983095 NAL983089:NAL983095 NKH983089:NKH983095 NUD983089:NUD983095 ODZ983089:ODZ983095 ONV983089:ONV983095 OXR983089:OXR983095 PHN983089:PHN983095 PRJ983089:PRJ983095 QBF983089:QBF983095 QLB983089:QLB983095 QUX983089:QUX983095 RET983089:RET983095 ROP983089:ROP983095 RYL983089:RYL983095 SIH983089:SIH983095 SSD983089:SSD983095 TBZ983089:TBZ983095 TLV983089:TLV983095 TVR983089:TVR983095 UFN983089:UFN983095 UPJ983089:UPJ983095 UZF983089:UZF983095 VJB983089:VJB983095 VSX983089:VSX983095 WCT983089:WCT983095 WMP983089:WMP983095 WWL983089:WWL983095 AD6:AD47 JZ6:JZ47 TV6:TV47 ADR6:ADR47 ANN6:ANN47 AXJ6:AXJ47 BHF6:BHF47 BRB6:BRB47 CAX6:CAX47 CKT6:CKT47 CUP6:CUP47 DEL6:DEL47 DOH6:DOH47 DYD6:DYD47 EHZ6:EHZ47 ERV6:ERV47 FBR6:FBR47 FLN6:FLN47 FVJ6:FVJ47 GFF6:GFF47 GPB6:GPB47 GYX6:GYX47 HIT6:HIT47 HSP6:HSP47 ICL6:ICL47 IMH6:IMH47 IWD6:IWD47 JFZ6:JFZ47 JPV6:JPV47 JZR6:JZR47 KJN6:KJN47 KTJ6:KTJ47 LDF6:LDF47 LNB6:LNB47 LWX6:LWX47 MGT6:MGT47 MQP6:MQP47 NAL6:NAL47 NKH6:NKH47 NUD6:NUD47 ODZ6:ODZ47 ONV6:ONV47 OXR6:OXR47 PHN6:PHN47 PRJ6:PRJ47 QBF6:QBF47 QLB6:QLB47 QUX6:QUX47 RET6:RET47 ROP6:ROP47 RYL6:RYL47 SIH6:SIH47 SSD6:SSD47 TBZ6:TBZ47 TLV6:TLV47 TVR6:TVR47 UFN6:UFN47 UPJ6:UPJ47 UZF6:UZF47 VJB6:VJB47 VSX6:VSX47 WCT6:WCT47 WMP6:WMP47 WWL6:WWL47 AD65542:AD65583 JZ65542:JZ65583 TV65542:TV65583 ADR65542:ADR65583 ANN65542:ANN65583 AXJ65542:AXJ65583 BHF65542:BHF65583 BRB65542:BRB65583 CAX65542:CAX65583 CKT65542:CKT65583 CUP65542:CUP65583 DEL65542:DEL65583 DOH65542:DOH65583 DYD65542:DYD65583 EHZ65542:EHZ65583 ERV65542:ERV65583 FBR65542:FBR65583 FLN65542:FLN65583 FVJ65542:FVJ65583 GFF65542:GFF65583 GPB65542:GPB65583 GYX65542:GYX65583 HIT65542:HIT65583 HSP65542:HSP65583 ICL65542:ICL65583 IMH65542:IMH65583 IWD65542:IWD65583 JFZ65542:JFZ65583 JPV65542:JPV65583 JZR65542:JZR65583 KJN65542:KJN65583 KTJ65542:KTJ65583 LDF65542:LDF65583 LNB65542:LNB65583 LWX65542:LWX65583 MGT65542:MGT65583 MQP65542:MQP65583 NAL65542:NAL65583 NKH65542:NKH65583 NUD65542:NUD65583 ODZ65542:ODZ65583 ONV65542:ONV65583 OXR65542:OXR65583 PHN65542:PHN65583 PRJ65542:PRJ65583 QBF65542:QBF65583 QLB65542:QLB65583 QUX65542:QUX65583 RET65542:RET65583 ROP65542:ROP65583 RYL65542:RYL65583 SIH65542:SIH65583 SSD65542:SSD65583 TBZ65542:TBZ65583 TLV65542:TLV65583 TVR65542:TVR65583 UFN65542:UFN65583 UPJ65542:UPJ65583 UZF65542:UZF65583 VJB65542:VJB65583 VSX65542:VSX65583 WCT65542:WCT65583 WMP65542:WMP65583 WWL65542:WWL65583 AD131078:AD131119 JZ131078:JZ131119 TV131078:TV131119 ADR131078:ADR131119 ANN131078:ANN131119 AXJ131078:AXJ131119 BHF131078:BHF131119 BRB131078:BRB131119 CAX131078:CAX131119 CKT131078:CKT131119 CUP131078:CUP131119 DEL131078:DEL131119 DOH131078:DOH131119 DYD131078:DYD131119 EHZ131078:EHZ131119 ERV131078:ERV131119 FBR131078:FBR131119 FLN131078:FLN131119 FVJ131078:FVJ131119 GFF131078:GFF131119 GPB131078:GPB131119 GYX131078:GYX131119 HIT131078:HIT131119 HSP131078:HSP131119 ICL131078:ICL131119 IMH131078:IMH131119 IWD131078:IWD131119 JFZ131078:JFZ131119 JPV131078:JPV131119 JZR131078:JZR131119 KJN131078:KJN131119 KTJ131078:KTJ131119 LDF131078:LDF131119 LNB131078:LNB131119 LWX131078:LWX131119 MGT131078:MGT131119 MQP131078:MQP131119 NAL131078:NAL131119 NKH131078:NKH131119 NUD131078:NUD131119 ODZ131078:ODZ131119 ONV131078:ONV131119 OXR131078:OXR131119 PHN131078:PHN131119 PRJ131078:PRJ131119 QBF131078:QBF131119 QLB131078:QLB131119 QUX131078:QUX131119 RET131078:RET131119 ROP131078:ROP131119 RYL131078:RYL131119 SIH131078:SIH131119 SSD131078:SSD131119 TBZ131078:TBZ131119 TLV131078:TLV131119 TVR131078:TVR131119 UFN131078:UFN131119 UPJ131078:UPJ131119 UZF131078:UZF131119 VJB131078:VJB131119 VSX131078:VSX131119 WCT131078:WCT131119 WMP131078:WMP131119 WWL131078:WWL131119 AD196614:AD196655 JZ196614:JZ196655 TV196614:TV196655 ADR196614:ADR196655 ANN196614:ANN196655 AXJ196614:AXJ196655 BHF196614:BHF196655 BRB196614:BRB196655 CAX196614:CAX196655 CKT196614:CKT196655 CUP196614:CUP196655 DEL196614:DEL196655 DOH196614:DOH196655 DYD196614:DYD196655 EHZ196614:EHZ196655 ERV196614:ERV196655 FBR196614:FBR196655 FLN196614:FLN196655 FVJ196614:FVJ196655 GFF196614:GFF196655 GPB196614:GPB196655 GYX196614:GYX196655 HIT196614:HIT196655 HSP196614:HSP196655 ICL196614:ICL196655 IMH196614:IMH196655 IWD196614:IWD196655 JFZ196614:JFZ196655 JPV196614:JPV196655 JZR196614:JZR196655 KJN196614:KJN196655 KTJ196614:KTJ196655 LDF196614:LDF196655 LNB196614:LNB196655 LWX196614:LWX196655 MGT196614:MGT196655 MQP196614:MQP196655 NAL196614:NAL196655 NKH196614:NKH196655 NUD196614:NUD196655 ODZ196614:ODZ196655 ONV196614:ONV196655 OXR196614:OXR196655 PHN196614:PHN196655 PRJ196614:PRJ196655 QBF196614:QBF196655 QLB196614:QLB196655 QUX196614:QUX196655 RET196614:RET196655 ROP196614:ROP196655 RYL196614:RYL196655 SIH196614:SIH196655 SSD196614:SSD196655 TBZ196614:TBZ196655 TLV196614:TLV196655 TVR196614:TVR196655 UFN196614:UFN196655 UPJ196614:UPJ196655 UZF196614:UZF196655 VJB196614:VJB196655 VSX196614:VSX196655 WCT196614:WCT196655 WMP196614:WMP196655 WWL196614:WWL196655 AD262150:AD262191 JZ262150:JZ262191 TV262150:TV262191 ADR262150:ADR262191 ANN262150:ANN262191 AXJ262150:AXJ262191 BHF262150:BHF262191 BRB262150:BRB262191 CAX262150:CAX262191 CKT262150:CKT262191 CUP262150:CUP262191 DEL262150:DEL262191 DOH262150:DOH262191 DYD262150:DYD262191 EHZ262150:EHZ262191 ERV262150:ERV262191 FBR262150:FBR262191 FLN262150:FLN262191 FVJ262150:FVJ262191 GFF262150:GFF262191 GPB262150:GPB262191 GYX262150:GYX262191 HIT262150:HIT262191 HSP262150:HSP262191 ICL262150:ICL262191 IMH262150:IMH262191 IWD262150:IWD262191 JFZ262150:JFZ262191 JPV262150:JPV262191 JZR262150:JZR262191 KJN262150:KJN262191 KTJ262150:KTJ262191 LDF262150:LDF262191 LNB262150:LNB262191 LWX262150:LWX262191 MGT262150:MGT262191 MQP262150:MQP262191 NAL262150:NAL262191 NKH262150:NKH262191 NUD262150:NUD262191 ODZ262150:ODZ262191 ONV262150:ONV262191 OXR262150:OXR262191 PHN262150:PHN262191 PRJ262150:PRJ262191 QBF262150:QBF262191 QLB262150:QLB262191 QUX262150:QUX262191 RET262150:RET262191 ROP262150:ROP262191 RYL262150:RYL262191 SIH262150:SIH262191 SSD262150:SSD262191 TBZ262150:TBZ262191 TLV262150:TLV262191 TVR262150:TVR262191 UFN262150:UFN262191 UPJ262150:UPJ262191 UZF262150:UZF262191 VJB262150:VJB262191 VSX262150:VSX262191 WCT262150:WCT262191 WMP262150:WMP262191 WWL262150:WWL262191 AD327686:AD327727 JZ327686:JZ327727 TV327686:TV327727 ADR327686:ADR327727 ANN327686:ANN327727 AXJ327686:AXJ327727 BHF327686:BHF327727 BRB327686:BRB327727 CAX327686:CAX327727 CKT327686:CKT327727 CUP327686:CUP327727 DEL327686:DEL327727 DOH327686:DOH327727 DYD327686:DYD327727 EHZ327686:EHZ327727 ERV327686:ERV327727 FBR327686:FBR327727 FLN327686:FLN327727 FVJ327686:FVJ327727 GFF327686:GFF327727 GPB327686:GPB327727 GYX327686:GYX327727 HIT327686:HIT327727 HSP327686:HSP327727 ICL327686:ICL327727 IMH327686:IMH327727 IWD327686:IWD327727 JFZ327686:JFZ327727 JPV327686:JPV327727 JZR327686:JZR327727 KJN327686:KJN327727 KTJ327686:KTJ327727 LDF327686:LDF327727 LNB327686:LNB327727 LWX327686:LWX327727 MGT327686:MGT327727 MQP327686:MQP327727 NAL327686:NAL327727 NKH327686:NKH327727 NUD327686:NUD327727 ODZ327686:ODZ327727 ONV327686:ONV327727 OXR327686:OXR327727 PHN327686:PHN327727 PRJ327686:PRJ327727 QBF327686:QBF327727 QLB327686:QLB327727 QUX327686:QUX327727 RET327686:RET327727 ROP327686:ROP327727 RYL327686:RYL327727 SIH327686:SIH327727 SSD327686:SSD327727 TBZ327686:TBZ327727 TLV327686:TLV327727 TVR327686:TVR327727 UFN327686:UFN327727 UPJ327686:UPJ327727 UZF327686:UZF327727 VJB327686:VJB327727 VSX327686:VSX327727 WCT327686:WCT327727 WMP327686:WMP327727 WWL327686:WWL327727 AD393222:AD393263 JZ393222:JZ393263 TV393222:TV393263 ADR393222:ADR393263 ANN393222:ANN393263 AXJ393222:AXJ393263 BHF393222:BHF393263 BRB393222:BRB393263 CAX393222:CAX393263 CKT393222:CKT393263 CUP393222:CUP393263 DEL393222:DEL393263 DOH393222:DOH393263 DYD393222:DYD393263 EHZ393222:EHZ393263 ERV393222:ERV393263 FBR393222:FBR393263 FLN393222:FLN393263 FVJ393222:FVJ393263 GFF393222:GFF393263 GPB393222:GPB393263 GYX393222:GYX393263 HIT393222:HIT393263 HSP393222:HSP393263 ICL393222:ICL393263 IMH393222:IMH393263 IWD393222:IWD393263 JFZ393222:JFZ393263 JPV393222:JPV393263 JZR393222:JZR393263 KJN393222:KJN393263 KTJ393222:KTJ393263 LDF393222:LDF393263 LNB393222:LNB393263 LWX393222:LWX393263 MGT393222:MGT393263 MQP393222:MQP393263 NAL393222:NAL393263 NKH393222:NKH393263 NUD393222:NUD393263 ODZ393222:ODZ393263 ONV393222:ONV393263 OXR393222:OXR393263 PHN393222:PHN393263 PRJ393222:PRJ393263 QBF393222:QBF393263 QLB393222:QLB393263 QUX393222:QUX393263 RET393222:RET393263 ROP393222:ROP393263 RYL393222:RYL393263 SIH393222:SIH393263 SSD393222:SSD393263 TBZ393222:TBZ393263 TLV393222:TLV393263 TVR393222:TVR393263 UFN393222:UFN393263 UPJ393222:UPJ393263 UZF393222:UZF393263 VJB393222:VJB393263 VSX393222:VSX393263 WCT393222:WCT393263 WMP393222:WMP393263 WWL393222:WWL393263 AD458758:AD458799 JZ458758:JZ458799 TV458758:TV458799 ADR458758:ADR458799 ANN458758:ANN458799 AXJ458758:AXJ458799 BHF458758:BHF458799 BRB458758:BRB458799 CAX458758:CAX458799 CKT458758:CKT458799 CUP458758:CUP458799 DEL458758:DEL458799 DOH458758:DOH458799 DYD458758:DYD458799 EHZ458758:EHZ458799 ERV458758:ERV458799 FBR458758:FBR458799 FLN458758:FLN458799 FVJ458758:FVJ458799 GFF458758:GFF458799 GPB458758:GPB458799 GYX458758:GYX458799 HIT458758:HIT458799 HSP458758:HSP458799 ICL458758:ICL458799 IMH458758:IMH458799 IWD458758:IWD458799 JFZ458758:JFZ458799 JPV458758:JPV458799 JZR458758:JZR458799 KJN458758:KJN458799 KTJ458758:KTJ458799 LDF458758:LDF458799 LNB458758:LNB458799 LWX458758:LWX458799 MGT458758:MGT458799 MQP458758:MQP458799 NAL458758:NAL458799 NKH458758:NKH458799 NUD458758:NUD458799 ODZ458758:ODZ458799 ONV458758:ONV458799 OXR458758:OXR458799 PHN458758:PHN458799 PRJ458758:PRJ458799 QBF458758:QBF458799 QLB458758:QLB458799 QUX458758:QUX458799 RET458758:RET458799 ROP458758:ROP458799 RYL458758:RYL458799 SIH458758:SIH458799 SSD458758:SSD458799 TBZ458758:TBZ458799 TLV458758:TLV458799 TVR458758:TVR458799 UFN458758:UFN458799 UPJ458758:UPJ458799 UZF458758:UZF458799 VJB458758:VJB458799 VSX458758:VSX458799 WCT458758:WCT458799 WMP458758:WMP458799 WWL458758:WWL458799 AD524294:AD524335 JZ524294:JZ524335 TV524294:TV524335 ADR524294:ADR524335 ANN524294:ANN524335 AXJ524294:AXJ524335 BHF524294:BHF524335 BRB524294:BRB524335 CAX524294:CAX524335 CKT524294:CKT524335 CUP524294:CUP524335 DEL524294:DEL524335 DOH524294:DOH524335 DYD524294:DYD524335 EHZ524294:EHZ524335 ERV524294:ERV524335 FBR524294:FBR524335 FLN524294:FLN524335 FVJ524294:FVJ524335 GFF524294:GFF524335 GPB524294:GPB524335 GYX524294:GYX524335 HIT524294:HIT524335 HSP524294:HSP524335 ICL524294:ICL524335 IMH524294:IMH524335 IWD524294:IWD524335 JFZ524294:JFZ524335 JPV524294:JPV524335 JZR524294:JZR524335 KJN524294:KJN524335 KTJ524294:KTJ524335 LDF524294:LDF524335 LNB524294:LNB524335 LWX524294:LWX524335 MGT524294:MGT524335 MQP524294:MQP524335 NAL524294:NAL524335 NKH524294:NKH524335 NUD524294:NUD524335 ODZ524294:ODZ524335 ONV524294:ONV524335 OXR524294:OXR524335 PHN524294:PHN524335 PRJ524294:PRJ524335 QBF524294:QBF524335 QLB524294:QLB524335 QUX524294:QUX524335 RET524294:RET524335 ROP524294:ROP524335 RYL524294:RYL524335 SIH524294:SIH524335 SSD524294:SSD524335 TBZ524294:TBZ524335 TLV524294:TLV524335 TVR524294:TVR524335 UFN524294:UFN524335 UPJ524294:UPJ524335 UZF524294:UZF524335 VJB524294:VJB524335 VSX524294:VSX524335 WCT524294:WCT524335 WMP524294:WMP524335 WWL524294:WWL524335 AD589830:AD589871 JZ589830:JZ589871 TV589830:TV589871 ADR589830:ADR589871 ANN589830:ANN589871 AXJ589830:AXJ589871 BHF589830:BHF589871 BRB589830:BRB589871 CAX589830:CAX589871 CKT589830:CKT589871 CUP589830:CUP589871 DEL589830:DEL589871 DOH589830:DOH589871 DYD589830:DYD589871 EHZ589830:EHZ589871 ERV589830:ERV589871 FBR589830:FBR589871 FLN589830:FLN589871 FVJ589830:FVJ589871 GFF589830:GFF589871 GPB589830:GPB589871 GYX589830:GYX589871 HIT589830:HIT589871 HSP589830:HSP589871 ICL589830:ICL589871 IMH589830:IMH589871 IWD589830:IWD589871 JFZ589830:JFZ589871 JPV589830:JPV589871 JZR589830:JZR589871 KJN589830:KJN589871 KTJ589830:KTJ589871 LDF589830:LDF589871 LNB589830:LNB589871 LWX589830:LWX589871 MGT589830:MGT589871 MQP589830:MQP589871 NAL589830:NAL589871 NKH589830:NKH589871 NUD589830:NUD589871 ODZ589830:ODZ589871 ONV589830:ONV589871 OXR589830:OXR589871 PHN589830:PHN589871 PRJ589830:PRJ589871 QBF589830:QBF589871 QLB589830:QLB589871 QUX589830:QUX589871 RET589830:RET589871 ROP589830:ROP589871 RYL589830:RYL589871 SIH589830:SIH589871 SSD589830:SSD589871 TBZ589830:TBZ589871 TLV589830:TLV589871 TVR589830:TVR589871 UFN589830:UFN589871 UPJ589830:UPJ589871 UZF589830:UZF589871 VJB589830:VJB589871 VSX589830:VSX589871 WCT589830:WCT589871 WMP589830:WMP589871 WWL589830:WWL589871 AD655366:AD655407 JZ655366:JZ655407 TV655366:TV655407 ADR655366:ADR655407 ANN655366:ANN655407 AXJ655366:AXJ655407 BHF655366:BHF655407 BRB655366:BRB655407 CAX655366:CAX655407 CKT655366:CKT655407 CUP655366:CUP655407 DEL655366:DEL655407 DOH655366:DOH655407 DYD655366:DYD655407 EHZ655366:EHZ655407 ERV655366:ERV655407 FBR655366:FBR655407 FLN655366:FLN655407 FVJ655366:FVJ655407 GFF655366:GFF655407 GPB655366:GPB655407 GYX655366:GYX655407 HIT655366:HIT655407 HSP655366:HSP655407 ICL655366:ICL655407 IMH655366:IMH655407 IWD655366:IWD655407 JFZ655366:JFZ655407 JPV655366:JPV655407 JZR655366:JZR655407 KJN655366:KJN655407 KTJ655366:KTJ655407 LDF655366:LDF655407 LNB655366:LNB655407 LWX655366:LWX655407 MGT655366:MGT655407 MQP655366:MQP655407 NAL655366:NAL655407 NKH655366:NKH655407 NUD655366:NUD655407 ODZ655366:ODZ655407 ONV655366:ONV655407 OXR655366:OXR655407 PHN655366:PHN655407 PRJ655366:PRJ655407 QBF655366:QBF655407 QLB655366:QLB655407 QUX655366:QUX655407 RET655366:RET655407 ROP655366:ROP655407 RYL655366:RYL655407 SIH655366:SIH655407 SSD655366:SSD655407 TBZ655366:TBZ655407 TLV655366:TLV655407 TVR655366:TVR655407 UFN655366:UFN655407 UPJ655366:UPJ655407 UZF655366:UZF655407 VJB655366:VJB655407 VSX655366:VSX655407 WCT655366:WCT655407 WMP655366:WMP655407 WWL655366:WWL655407 AD720902:AD720943 JZ720902:JZ720943 TV720902:TV720943 ADR720902:ADR720943 ANN720902:ANN720943 AXJ720902:AXJ720943 BHF720902:BHF720943 BRB720902:BRB720943 CAX720902:CAX720943 CKT720902:CKT720943 CUP720902:CUP720943 DEL720902:DEL720943 DOH720902:DOH720943 DYD720902:DYD720943 EHZ720902:EHZ720943 ERV720902:ERV720943 FBR720902:FBR720943 FLN720902:FLN720943 FVJ720902:FVJ720943 GFF720902:GFF720943 GPB720902:GPB720943 GYX720902:GYX720943 HIT720902:HIT720943 HSP720902:HSP720943 ICL720902:ICL720943 IMH720902:IMH720943 IWD720902:IWD720943 JFZ720902:JFZ720943 JPV720902:JPV720943 JZR720902:JZR720943 KJN720902:KJN720943 KTJ720902:KTJ720943 LDF720902:LDF720943 LNB720902:LNB720943 LWX720902:LWX720943 MGT720902:MGT720943 MQP720902:MQP720943 NAL720902:NAL720943 NKH720902:NKH720943 NUD720902:NUD720943 ODZ720902:ODZ720943 ONV720902:ONV720943 OXR720902:OXR720943 PHN720902:PHN720943 PRJ720902:PRJ720943 QBF720902:QBF720943 QLB720902:QLB720943 QUX720902:QUX720943 RET720902:RET720943 ROP720902:ROP720943 RYL720902:RYL720943 SIH720902:SIH720943 SSD720902:SSD720943 TBZ720902:TBZ720943 TLV720902:TLV720943 TVR720902:TVR720943 UFN720902:UFN720943 UPJ720902:UPJ720943 UZF720902:UZF720943 VJB720902:VJB720943 VSX720902:VSX720943 WCT720902:WCT720943 WMP720902:WMP720943 WWL720902:WWL720943 AD786438:AD786479 JZ786438:JZ786479 TV786438:TV786479 ADR786438:ADR786479 ANN786438:ANN786479 AXJ786438:AXJ786479 BHF786438:BHF786479 BRB786438:BRB786479 CAX786438:CAX786479 CKT786438:CKT786479 CUP786438:CUP786479 DEL786438:DEL786479 DOH786438:DOH786479 DYD786438:DYD786479 EHZ786438:EHZ786479 ERV786438:ERV786479 FBR786438:FBR786479 FLN786438:FLN786479 FVJ786438:FVJ786479 GFF786438:GFF786479 GPB786438:GPB786479 GYX786438:GYX786479 HIT786438:HIT786479 HSP786438:HSP786479 ICL786438:ICL786479 IMH786438:IMH786479 IWD786438:IWD786479 JFZ786438:JFZ786479 JPV786438:JPV786479 JZR786438:JZR786479 KJN786438:KJN786479 KTJ786438:KTJ786479 LDF786438:LDF786479 LNB786438:LNB786479 LWX786438:LWX786479 MGT786438:MGT786479 MQP786438:MQP786479 NAL786438:NAL786479 NKH786438:NKH786479 NUD786438:NUD786479 ODZ786438:ODZ786479 ONV786438:ONV786479 OXR786438:OXR786479 PHN786438:PHN786479 PRJ786438:PRJ786479 QBF786438:QBF786479 QLB786438:QLB786479 QUX786438:QUX786479 RET786438:RET786479 ROP786438:ROP786479 RYL786438:RYL786479 SIH786438:SIH786479 SSD786438:SSD786479 TBZ786438:TBZ786479 TLV786438:TLV786479 TVR786438:TVR786479 UFN786438:UFN786479 UPJ786438:UPJ786479 UZF786438:UZF786479 VJB786438:VJB786479 VSX786438:VSX786479 WCT786438:WCT786479 WMP786438:WMP786479 WWL786438:WWL786479 AD851974:AD852015 JZ851974:JZ852015 TV851974:TV852015 ADR851974:ADR852015 ANN851974:ANN852015 AXJ851974:AXJ852015 BHF851974:BHF852015 BRB851974:BRB852015 CAX851974:CAX852015 CKT851974:CKT852015 CUP851974:CUP852015 DEL851974:DEL852015 DOH851974:DOH852015 DYD851974:DYD852015 EHZ851974:EHZ852015 ERV851974:ERV852015 FBR851974:FBR852015 FLN851974:FLN852015 FVJ851974:FVJ852015 GFF851974:GFF852015 GPB851974:GPB852015 GYX851974:GYX852015 HIT851974:HIT852015 HSP851974:HSP852015 ICL851974:ICL852015 IMH851974:IMH852015 IWD851974:IWD852015 JFZ851974:JFZ852015 JPV851974:JPV852015 JZR851974:JZR852015 KJN851974:KJN852015 KTJ851974:KTJ852015 LDF851974:LDF852015 LNB851974:LNB852015 LWX851974:LWX852015 MGT851974:MGT852015 MQP851974:MQP852015 NAL851974:NAL852015 NKH851974:NKH852015 NUD851974:NUD852015 ODZ851974:ODZ852015 ONV851974:ONV852015 OXR851974:OXR852015 PHN851974:PHN852015 PRJ851974:PRJ852015 QBF851974:QBF852015 QLB851974:QLB852015 QUX851974:QUX852015 RET851974:RET852015 ROP851974:ROP852015 RYL851974:RYL852015 SIH851974:SIH852015 SSD851974:SSD852015 TBZ851974:TBZ852015 TLV851974:TLV852015 TVR851974:TVR852015 UFN851974:UFN852015 UPJ851974:UPJ852015 UZF851974:UZF852015 VJB851974:VJB852015 VSX851974:VSX852015 WCT851974:WCT852015 WMP851974:WMP852015 WWL851974:WWL852015 AD917510:AD917551 JZ917510:JZ917551 TV917510:TV917551 ADR917510:ADR917551 ANN917510:ANN917551 AXJ917510:AXJ917551 BHF917510:BHF917551 BRB917510:BRB917551 CAX917510:CAX917551 CKT917510:CKT917551 CUP917510:CUP917551 DEL917510:DEL917551 DOH917510:DOH917551 DYD917510:DYD917551 EHZ917510:EHZ917551 ERV917510:ERV917551 FBR917510:FBR917551 FLN917510:FLN917551 FVJ917510:FVJ917551 GFF917510:GFF917551 GPB917510:GPB917551 GYX917510:GYX917551 HIT917510:HIT917551 HSP917510:HSP917551 ICL917510:ICL917551 IMH917510:IMH917551 IWD917510:IWD917551 JFZ917510:JFZ917551 JPV917510:JPV917551 JZR917510:JZR917551 KJN917510:KJN917551 KTJ917510:KTJ917551 LDF917510:LDF917551 LNB917510:LNB917551 LWX917510:LWX917551 MGT917510:MGT917551 MQP917510:MQP917551 NAL917510:NAL917551 NKH917510:NKH917551 NUD917510:NUD917551 ODZ917510:ODZ917551 ONV917510:ONV917551 OXR917510:OXR917551 PHN917510:PHN917551 PRJ917510:PRJ917551 QBF917510:QBF917551 QLB917510:QLB917551 QUX917510:QUX917551 RET917510:RET917551 ROP917510:ROP917551 RYL917510:RYL917551 SIH917510:SIH917551 SSD917510:SSD917551 TBZ917510:TBZ917551 TLV917510:TLV917551 TVR917510:TVR917551 UFN917510:UFN917551 UPJ917510:UPJ917551 UZF917510:UZF917551 VJB917510:VJB917551 VSX917510:VSX917551 WCT917510:WCT917551 WMP917510:WMP917551 WWL917510:WWL917551 AD983046:AD983087 JZ983046:JZ983087 TV983046:TV983087 ADR983046:ADR983087 ANN983046:ANN983087 AXJ983046:AXJ983087 BHF983046:BHF983087 BRB983046:BRB983087 CAX983046:CAX983087 CKT983046:CKT983087 CUP983046:CUP983087 DEL983046:DEL983087 DOH983046:DOH983087 DYD983046:DYD983087 EHZ983046:EHZ983087 ERV983046:ERV983087 FBR983046:FBR983087 FLN983046:FLN983087 FVJ983046:FVJ983087 GFF983046:GFF983087 GPB983046:GPB983087 GYX983046:GYX983087 HIT983046:HIT983087 HSP983046:HSP983087 ICL983046:ICL983087 IMH983046:IMH983087 IWD983046:IWD983087 JFZ983046:JFZ983087 JPV983046:JPV983087 JZR983046:JZR983087 KJN983046:KJN983087 KTJ983046:KTJ983087 LDF983046:LDF983087 LNB983046:LNB983087 LWX983046:LWX983087 MGT983046:MGT983087 MQP983046:MQP983087 NAL983046:NAL983087 NKH983046:NKH983087 NUD983046:NUD983087 ODZ983046:ODZ983087 ONV983046:ONV983087 OXR983046:OXR983087 PHN983046:PHN983087 PRJ983046:PRJ983087 QBF983046:QBF983087 QLB983046:QLB983087 QUX983046:QUX983087 RET983046:RET983087 ROP983046:ROP983087 RYL983046:RYL983087 SIH983046:SIH983087 SSD983046:SSD983087 TBZ983046:TBZ983087 TLV983046:TLV983087 TVR983046:TVR983087 UFN983046:UFN983087 UPJ983046:UPJ983087 UZF983046:UZF983087 VJB983046:VJB983087 VSX983046:VSX983087 WCT983046:WCT983087 WMP983046:WMP983087 WWL983046:WWL983087">
      <formula1>รถต้นเหตุ</formula1>
    </dataValidation>
    <dataValidation type="list" allowBlank="1" showInputMessage="1" showErrorMessage="1" sqref="AE49:AE55 KA49:KA55 TW49:TW55 ADS49:ADS55 ANO49:ANO55 AXK49:AXK55 BHG49:BHG55 BRC49:BRC55 CAY49:CAY55 CKU49:CKU55 CUQ49:CUQ55 DEM49:DEM55 DOI49:DOI55 DYE49:DYE55 EIA49:EIA55 ERW49:ERW55 FBS49:FBS55 FLO49:FLO55 FVK49:FVK55 GFG49:GFG55 GPC49:GPC55 GYY49:GYY55 HIU49:HIU55 HSQ49:HSQ55 ICM49:ICM55 IMI49:IMI55 IWE49:IWE55 JGA49:JGA55 JPW49:JPW55 JZS49:JZS55 KJO49:KJO55 KTK49:KTK55 LDG49:LDG55 LNC49:LNC55 LWY49:LWY55 MGU49:MGU55 MQQ49:MQQ55 NAM49:NAM55 NKI49:NKI55 NUE49:NUE55 OEA49:OEA55 ONW49:ONW55 OXS49:OXS55 PHO49:PHO55 PRK49:PRK55 QBG49:QBG55 QLC49:QLC55 QUY49:QUY55 REU49:REU55 ROQ49:ROQ55 RYM49:RYM55 SII49:SII55 SSE49:SSE55 TCA49:TCA55 TLW49:TLW55 TVS49:TVS55 UFO49:UFO55 UPK49:UPK55 UZG49:UZG55 VJC49:VJC55 VSY49:VSY55 WCU49:WCU55 WMQ49:WMQ55 WWM49:WWM55 AE65585:AE65591 KA65585:KA65591 TW65585:TW65591 ADS65585:ADS65591 ANO65585:ANO65591 AXK65585:AXK65591 BHG65585:BHG65591 BRC65585:BRC65591 CAY65585:CAY65591 CKU65585:CKU65591 CUQ65585:CUQ65591 DEM65585:DEM65591 DOI65585:DOI65591 DYE65585:DYE65591 EIA65585:EIA65591 ERW65585:ERW65591 FBS65585:FBS65591 FLO65585:FLO65591 FVK65585:FVK65591 GFG65585:GFG65591 GPC65585:GPC65591 GYY65585:GYY65591 HIU65585:HIU65591 HSQ65585:HSQ65591 ICM65585:ICM65591 IMI65585:IMI65591 IWE65585:IWE65591 JGA65585:JGA65591 JPW65585:JPW65591 JZS65585:JZS65591 KJO65585:KJO65591 KTK65585:KTK65591 LDG65585:LDG65591 LNC65585:LNC65591 LWY65585:LWY65591 MGU65585:MGU65591 MQQ65585:MQQ65591 NAM65585:NAM65591 NKI65585:NKI65591 NUE65585:NUE65591 OEA65585:OEA65591 ONW65585:ONW65591 OXS65585:OXS65591 PHO65585:PHO65591 PRK65585:PRK65591 QBG65585:QBG65591 QLC65585:QLC65591 QUY65585:QUY65591 REU65585:REU65591 ROQ65585:ROQ65591 RYM65585:RYM65591 SII65585:SII65591 SSE65585:SSE65591 TCA65585:TCA65591 TLW65585:TLW65591 TVS65585:TVS65591 UFO65585:UFO65591 UPK65585:UPK65591 UZG65585:UZG65591 VJC65585:VJC65591 VSY65585:VSY65591 WCU65585:WCU65591 WMQ65585:WMQ65591 WWM65585:WWM65591 AE131121:AE131127 KA131121:KA131127 TW131121:TW131127 ADS131121:ADS131127 ANO131121:ANO131127 AXK131121:AXK131127 BHG131121:BHG131127 BRC131121:BRC131127 CAY131121:CAY131127 CKU131121:CKU131127 CUQ131121:CUQ131127 DEM131121:DEM131127 DOI131121:DOI131127 DYE131121:DYE131127 EIA131121:EIA131127 ERW131121:ERW131127 FBS131121:FBS131127 FLO131121:FLO131127 FVK131121:FVK131127 GFG131121:GFG131127 GPC131121:GPC131127 GYY131121:GYY131127 HIU131121:HIU131127 HSQ131121:HSQ131127 ICM131121:ICM131127 IMI131121:IMI131127 IWE131121:IWE131127 JGA131121:JGA131127 JPW131121:JPW131127 JZS131121:JZS131127 KJO131121:KJO131127 KTK131121:KTK131127 LDG131121:LDG131127 LNC131121:LNC131127 LWY131121:LWY131127 MGU131121:MGU131127 MQQ131121:MQQ131127 NAM131121:NAM131127 NKI131121:NKI131127 NUE131121:NUE131127 OEA131121:OEA131127 ONW131121:ONW131127 OXS131121:OXS131127 PHO131121:PHO131127 PRK131121:PRK131127 QBG131121:QBG131127 QLC131121:QLC131127 QUY131121:QUY131127 REU131121:REU131127 ROQ131121:ROQ131127 RYM131121:RYM131127 SII131121:SII131127 SSE131121:SSE131127 TCA131121:TCA131127 TLW131121:TLW131127 TVS131121:TVS131127 UFO131121:UFO131127 UPK131121:UPK131127 UZG131121:UZG131127 VJC131121:VJC131127 VSY131121:VSY131127 WCU131121:WCU131127 WMQ131121:WMQ131127 WWM131121:WWM131127 AE196657:AE196663 KA196657:KA196663 TW196657:TW196663 ADS196657:ADS196663 ANO196657:ANO196663 AXK196657:AXK196663 BHG196657:BHG196663 BRC196657:BRC196663 CAY196657:CAY196663 CKU196657:CKU196663 CUQ196657:CUQ196663 DEM196657:DEM196663 DOI196657:DOI196663 DYE196657:DYE196663 EIA196657:EIA196663 ERW196657:ERW196663 FBS196657:FBS196663 FLO196657:FLO196663 FVK196657:FVK196663 GFG196657:GFG196663 GPC196657:GPC196663 GYY196657:GYY196663 HIU196657:HIU196663 HSQ196657:HSQ196663 ICM196657:ICM196663 IMI196657:IMI196663 IWE196657:IWE196663 JGA196657:JGA196663 JPW196657:JPW196663 JZS196657:JZS196663 KJO196657:KJO196663 KTK196657:KTK196663 LDG196657:LDG196663 LNC196657:LNC196663 LWY196657:LWY196663 MGU196657:MGU196663 MQQ196657:MQQ196663 NAM196657:NAM196663 NKI196657:NKI196663 NUE196657:NUE196663 OEA196657:OEA196663 ONW196657:ONW196663 OXS196657:OXS196663 PHO196657:PHO196663 PRK196657:PRK196663 QBG196657:QBG196663 QLC196657:QLC196663 QUY196657:QUY196663 REU196657:REU196663 ROQ196657:ROQ196663 RYM196657:RYM196663 SII196657:SII196663 SSE196657:SSE196663 TCA196657:TCA196663 TLW196657:TLW196663 TVS196657:TVS196663 UFO196657:UFO196663 UPK196657:UPK196663 UZG196657:UZG196663 VJC196657:VJC196663 VSY196657:VSY196663 WCU196657:WCU196663 WMQ196657:WMQ196663 WWM196657:WWM196663 AE262193:AE262199 KA262193:KA262199 TW262193:TW262199 ADS262193:ADS262199 ANO262193:ANO262199 AXK262193:AXK262199 BHG262193:BHG262199 BRC262193:BRC262199 CAY262193:CAY262199 CKU262193:CKU262199 CUQ262193:CUQ262199 DEM262193:DEM262199 DOI262193:DOI262199 DYE262193:DYE262199 EIA262193:EIA262199 ERW262193:ERW262199 FBS262193:FBS262199 FLO262193:FLO262199 FVK262193:FVK262199 GFG262193:GFG262199 GPC262193:GPC262199 GYY262193:GYY262199 HIU262193:HIU262199 HSQ262193:HSQ262199 ICM262193:ICM262199 IMI262193:IMI262199 IWE262193:IWE262199 JGA262193:JGA262199 JPW262193:JPW262199 JZS262193:JZS262199 KJO262193:KJO262199 KTK262193:KTK262199 LDG262193:LDG262199 LNC262193:LNC262199 LWY262193:LWY262199 MGU262193:MGU262199 MQQ262193:MQQ262199 NAM262193:NAM262199 NKI262193:NKI262199 NUE262193:NUE262199 OEA262193:OEA262199 ONW262193:ONW262199 OXS262193:OXS262199 PHO262193:PHO262199 PRK262193:PRK262199 QBG262193:QBG262199 QLC262193:QLC262199 QUY262193:QUY262199 REU262193:REU262199 ROQ262193:ROQ262199 RYM262193:RYM262199 SII262193:SII262199 SSE262193:SSE262199 TCA262193:TCA262199 TLW262193:TLW262199 TVS262193:TVS262199 UFO262193:UFO262199 UPK262193:UPK262199 UZG262193:UZG262199 VJC262193:VJC262199 VSY262193:VSY262199 WCU262193:WCU262199 WMQ262193:WMQ262199 WWM262193:WWM262199 AE327729:AE327735 KA327729:KA327735 TW327729:TW327735 ADS327729:ADS327735 ANO327729:ANO327735 AXK327729:AXK327735 BHG327729:BHG327735 BRC327729:BRC327735 CAY327729:CAY327735 CKU327729:CKU327735 CUQ327729:CUQ327735 DEM327729:DEM327735 DOI327729:DOI327735 DYE327729:DYE327735 EIA327729:EIA327735 ERW327729:ERW327735 FBS327729:FBS327735 FLO327729:FLO327735 FVK327729:FVK327735 GFG327729:GFG327735 GPC327729:GPC327735 GYY327729:GYY327735 HIU327729:HIU327735 HSQ327729:HSQ327735 ICM327729:ICM327735 IMI327729:IMI327735 IWE327729:IWE327735 JGA327729:JGA327735 JPW327729:JPW327735 JZS327729:JZS327735 KJO327729:KJO327735 KTK327729:KTK327735 LDG327729:LDG327735 LNC327729:LNC327735 LWY327729:LWY327735 MGU327729:MGU327735 MQQ327729:MQQ327735 NAM327729:NAM327735 NKI327729:NKI327735 NUE327729:NUE327735 OEA327729:OEA327735 ONW327729:ONW327735 OXS327729:OXS327735 PHO327729:PHO327735 PRK327729:PRK327735 QBG327729:QBG327735 QLC327729:QLC327735 QUY327729:QUY327735 REU327729:REU327735 ROQ327729:ROQ327735 RYM327729:RYM327735 SII327729:SII327735 SSE327729:SSE327735 TCA327729:TCA327735 TLW327729:TLW327735 TVS327729:TVS327735 UFO327729:UFO327735 UPK327729:UPK327735 UZG327729:UZG327735 VJC327729:VJC327735 VSY327729:VSY327735 WCU327729:WCU327735 WMQ327729:WMQ327735 WWM327729:WWM327735 AE393265:AE393271 KA393265:KA393271 TW393265:TW393271 ADS393265:ADS393271 ANO393265:ANO393271 AXK393265:AXK393271 BHG393265:BHG393271 BRC393265:BRC393271 CAY393265:CAY393271 CKU393265:CKU393271 CUQ393265:CUQ393271 DEM393265:DEM393271 DOI393265:DOI393271 DYE393265:DYE393271 EIA393265:EIA393271 ERW393265:ERW393271 FBS393265:FBS393271 FLO393265:FLO393271 FVK393265:FVK393271 GFG393265:GFG393271 GPC393265:GPC393271 GYY393265:GYY393271 HIU393265:HIU393271 HSQ393265:HSQ393271 ICM393265:ICM393271 IMI393265:IMI393271 IWE393265:IWE393271 JGA393265:JGA393271 JPW393265:JPW393271 JZS393265:JZS393271 KJO393265:KJO393271 KTK393265:KTK393271 LDG393265:LDG393271 LNC393265:LNC393271 LWY393265:LWY393271 MGU393265:MGU393271 MQQ393265:MQQ393271 NAM393265:NAM393271 NKI393265:NKI393271 NUE393265:NUE393271 OEA393265:OEA393271 ONW393265:ONW393271 OXS393265:OXS393271 PHO393265:PHO393271 PRK393265:PRK393271 QBG393265:QBG393271 QLC393265:QLC393271 QUY393265:QUY393271 REU393265:REU393271 ROQ393265:ROQ393271 RYM393265:RYM393271 SII393265:SII393271 SSE393265:SSE393271 TCA393265:TCA393271 TLW393265:TLW393271 TVS393265:TVS393271 UFO393265:UFO393271 UPK393265:UPK393271 UZG393265:UZG393271 VJC393265:VJC393271 VSY393265:VSY393271 WCU393265:WCU393271 WMQ393265:WMQ393271 WWM393265:WWM393271 AE458801:AE458807 KA458801:KA458807 TW458801:TW458807 ADS458801:ADS458807 ANO458801:ANO458807 AXK458801:AXK458807 BHG458801:BHG458807 BRC458801:BRC458807 CAY458801:CAY458807 CKU458801:CKU458807 CUQ458801:CUQ458807 DEM458801:DEM458807 DOI458801:DOI458807 DYE458801:DYE458807 EIA458801:EIA458807 ERW458801:ERW458807 FBS458801:FBS458807 FLO458801:FLO458807 FVK458801:FVK458807 GFG458801:GFG458807 GPC458801:GPC458807 GYY458801:GYY458807 HIU458801:HIU458807 HSQ458801:HSQ458807 ICM458801:ICM458807 IMI458801:IMI458807 IWE458801:IWE458807 JGA458801:JGA458807 JPW458801:JPW458807 JZS458801:JZS458807 KJO458801:KJO458807 KTK458801:KTK458807 LDG458801:LDG458807 LNC458801:LNC458807 LWY458801:LWY458807 MGU458801:MGU458807 MQQ458801:MQQ458807 NAM458801:NAM458807 NKI458801:NKI458807 NUE458801:NUE458807 OEA458801:OEA458807 ONW458801:ONW458807 OXS458801:OXS458807 PHO458801:PHO458807 PRK458801:PRK458807 QBG458801:QBG458807 QLC458801:QLC458807 QUY458801:QUY458807 REU458801:REU458807 ROQ458801:ROQ458807 RYM458801:RYM458807 SII458801:SII458807 SSE458801:SSE458807 TCA458801:TCA458807 TLW458801:TLW458807 TVS458801:TVS458807 UFO458801:UFO458807 UPK458801:UPK458807 UZG458801:UZG458807 VJC458801:VJC458807 VSY458801:VSY458807 WCU458801:WCU458807 WMQ458801:WMQ458807 WWM458801:WWM458807 AE524337:AE524343 KA524337:KA524343 TW524337:TW524343 ADS524337:ADS524343 ANO524337:ANO524343 AXK524337:AXK524343 BHG524337:BHG524343 BRC524337:BRC524343 CAY524337:CAY524343 CKU524337:CKU524343 CUQ524337:CUQ524343 DEM524337:DEM524343 DOI524337:DOI524343 DYE524337:DYE524343 EIA524337:EIA524343 ERW524337:ERW524343 FBS524337:FBS524343 FLO524337:FLO524343 FVK524337:FVK524343 GFG524337:GFG524343 GPC524337:GPC524343 GYY524337:GYY524343 HIU524337:HIU524343 HSQ524337:HSQ524343 ICM524337:ICM524343 IMI524337:IMI524343 IWE524337:IWE524343 JGA524337:JGA524343 JPW524337:JPW524343 JZS524337:JZS524343 KJO524337:KJO524343 KTK524337:KTK524343 LDG524337:LDG524343 LNC524337:LNC524343 LWY524337:LWY524343 MGU524337:MGU524343 MQQ524337:MQQ524343 NAM524337:NAM524343 NKI524337:NKI524343 NUE524337:NUE524343 OEA524337:OEA524343 ONW524337:ONW524343 OXS524337:OXS524343 PHO524337:PHO524343 PRK524337:PRK524343 QBG524337:QBG524343 QLC524337:QLC524343 QUY524337:QUY524343 REU524337:REU524343 ROQ524337:ROQ524343 RYM524337:RYM524343 SII524337:SII524343 SSE524337:SSE524343 TCA524337:TCA524343 TLW524337:TLW524343 TVS524337:TVS524343 UFO524337:UFO524343 UPK524337:UPK524343 UZG524337:UZG524343 VJC524337:VJC524343 VSY524337:VSY524343 WCU524337:WCU524343 WMQ524337:WMQ524343 WWM524337:WWM524343 AE589873:AE589879 KA589873:KA589879 TW589873:TW589879 ADS589873:ADS589879 ANO589873:ANO589879 AXK589873:AXK589879 BHG589873:BHG589879 BRC589873:BRC589879 CAY589873:CAY589879 CKU589873:CKU589879 CUQ589873:CUQ589879 DEM589873:DEM589879 DOI589873:DOI589879 DYE589873:DYE589879 EIA589873:EIA589879 ERW589873:ERW589879 FBS589873:FBS589879 FLO589873:FLO589879 FVK589873:FVK589879 GFG589873:GFG589879 GPC589873:GPC589879 GYY589873:GYY589879 HIU589873:HIU589879 HSQ589873:HSQ589879 ICM589873:ICM589879 IMI589873:IMI589879 IWE589873:IWE589879 JGA589873:JGA589879 JPW589873:JPW589879 JZS589873:JZS589879 KJO589873:KJO589879 KTK589873:KTK589879 LDG589873:LDG589879 LNC589873:LNC589879 LWY589873:LWY589879 MGU589873:MGU589879 MQQ589873:MQQ589879 NAM589873:NAM589879 NKI589873:NKI589879 NUE589873:NUE589879 OEA589873:OEA589879 ONW589873:ONW589879 OXS589873:OXS589879 PHO589873:PHO589879 PRK589873:PRK589879 QBG589873:QBG589879 QLC589873:QLC589879 QUY589873:QUY589879 REU589873:REU589879 ROQ589873:ROQ589879 RYM589873:RYM589879 SII589873:SII589879 SSE589873:SSE589879 TCA589873:TCA589879 TLW589873:TLW589879 TVS589873:TVS589879 UFO589873:UFO589879 UPK589873:UPK589879 UZG589873:UZG589879 VJC589873:VJC589879 VSY589873:VSY589879 WCU589873:WCU589879 WMQ589873:WMQ589879 WWM589873:WWM589879 AE655409:AE655415 KA655409:KA655415 TW655409:TW655415 ADS655409:ADS655415 ANO655409:ANO655415 AXK655409:AXK655415 BHG655409:BHG655415 BRC655409:BRC655415 CAY655409:CAY655415 CKU655409:CKU655415 CUQ655409:CUQ655415 DEM655409:DEM655415 DOI655409:DOI655415 DYE655409:DYE655415 EIA655409:EIA655415 ERW655409:ERW655415 FBS655409:FBS655415 FLO655409:FLO655415 FVK655409:FVK655415 GFG655409:GFG655415 GPC655409:GPC655415 GYY655409:GYY655415 HIU655409:HIU655415 HSQ655409:HSQ655415 ICM655409:ICM655415 IMI655409:IMI655415 IWE655409:IWE655415 JGA655409:JGA655415 JPW655409:JPW655415 JZS655409:JZS655415 KJO655409:KJO655415 KTK655409:KTK655415 LDG655409:LDG655415 LNC655409:LNC655415 LWY655409:LWY655415 MGU655409:MGU655415 MQQ655409:MQQ655415 NAM655409:NAM655415 NKI655409:NKI655415 NUE655409:NUE655415 OEA655409:OEA655415 ONW655409:ONW655415 OXS655409:OXS655415 PHO655409:PHO655415 PRK655409:PRK655415 QBG655409:QBG655415 QLC655409:QLC655415 QUY655409:QUY655415 REU655409:REU655415 ROQ655409:ROQ655415 RYM655409:RYM655415 SII655409:SII655415 SSE655409:SSE655415 TCA655409:TCA655415 TLW655409:TLW655415 TVS655409:TVS655415 UFO655409:UFO655415 UPK655409:UPK655415 UZG655409:UZG655415 VJC655409:VJC655415 VSY655409:VSY655415 WCU655409:WCU655415 WMQ655409:WMQ655415 WWM655409:WWM655415 AE720945:AE720951 KA720945:KA720951 TW720945:TW720951 ADS720945:ADS720951 ANO720945:ANO720951 AXK720945:AXK720951 BHG720945:BHG720951 BRC720945:BRC720951 CAY720945:CAY720951 CKU720945:CKU720951 CUQ720945:CUQ720951 DEM720945:DEM720951 DOI720945:DOI720951 DYE720945:DYE720951 EIA720945:EIA720951 ERW720945:ERW720951 FBS720945:FBS720951 FLO720945:FLO720951 FVK720945:FVK720951 GFG720945:GFG720951 GPC720945:GPC720951 GYY720945:GYY720951 HIU720945:HIU720951 HSQ720945:HSQ720951 ICM720945:ICM720951 IMI720945:IMI720951 IWE720945:IWE720951 JGA720945:JGA720951 JPW720945:JPW720951 JZS720945:JZS720951 KJO720945:KJO720951 KTK720945:KTK720951 LDG720945:LDG720951 LNC720945:LNC720951 LWY720945:LWY720951 MGU720945:MGU720951 MQQ720945:MQQ720951 NAM720945:NAM720951 NKI720945:NKI720951 NUE720945:NUE720951 OEA720945:OEA720951 ONW720945:ONW720951 OXS720945:OXS720951 PHO720945:PHO720951 PRK720945:PRK720951 QBG720945:QBG720951 QLC720945:QLC720951 QUY720945:QUY720951 REU720945:REU720951 ROQ720945:ROQ720951 RYM720945:RYM720951 SII720945:SII720951 SSE720945:SSE720951 TCA720945:TCA720951 TLW720945:TLW720951 TVS720945:TVS720951 UFO720945:UFO720951 UPK720945:UPK720951 UZG720945:UZG720951 VJC720945:VJC720951 VSY720945:VSY720951 WCU720945:WCU720951 WMQ720945:WMQ720951 WWM720945:WWM720951 AE786481:AE786487 KA786481:KA786487 TW786481:TW786487 ADS786481:ADS786487 ANO786481:ANO786487 AXK786481:AXK786487 BHG786481:BHG786487 BRC786481:BRC786487 CAY786481:CAY786487 CKU786481:CKU786487 CUQ786481:CUQ786487 DEM786481:DEM786487 DOI786481:DOI786487 DYE786481:DYE786487 EIA786481:EIA786487 ERW786481:ERW786487 FBS786481:FBS786487 FLO786481:FLO786487 FVK786481:FVK786487 GFG786481:GFG786487 GPC786481:GPC786487 GYY786481:GYY786487 HIU786481:HIU786487 HSQ786481:HSQ786487 ICM786481:ICM786487 IMI786481:IMI786487 IWE786481:IWE786487 JGA786481:JGA786487 JPW786481:JPW786487 JZS786481:JZS786487 KJO786481:KJO786487 KTK786481:KTK786487 LDG786481:LDG786487 LNC786481:LNC786487 LWY786481:LWY786487 MGU786481:MGU786487 MQQ786481:MQQ786487 NAM786481:NAM786487 NKI786481:NKI786487 NUE786481:NUE786487 OEA786481:OEA786487 ONW786481:ONW786487 OXS786481:OXS786487 PHO786481:PHO786487 PRK786481:PRK786487 QBG786481:QBG786487 QLC786481:QLC786487 QUY786481:QUY786487 REU786481:REU786487 ROQ786481:ROQ786487 RYM786481:RYM786487 SII786481:SII786487 SSE786481:SSE786487 TCA786481:TCA786487 TLW786481:TLW786487 TVS786481:TVS786487 UFO786481:UFO786487 UPK786481:UPK786487 UZG786481:UZG786487 VJC786481:VJC786487 VSY786481:VSY786487 WCU786481:WCU786487 WMQ786481:WMQ786487 WWM786481:WWM786487 AE852017:AE852023 KA852017:KA852023 TW852017:TW852023 ADS852017:ADS852023 ANO852017:ANO852023 AXK852017:AXK852023 BHG852017:BHG852023 BRC852017:BRC852023 CAY852017:CAY852023 CKU852017:CKU852023 CUQ852017:CUQ852023 DEM852017:DEM852023 DOI852017:DOI852023 DYE852017:DYE852023 EIA852017:EIA852023 ERW852017:ERW852023 FBS852017:FBS852023 FLO852017:FLO852023 FVK852017:FVK852023 GFG852017:GFG852023 GPC852017:GPC852023 GYY852017:GYY852023 HIU852017:HIU852023 HSQ852017:HSQ852023 ICM852017:ICM852023 IMI852017:IMI852023 IWE852017:IWE852023 JGA852017:JGA852023 JPW852017:JPW852023 JZS852017:JZS852023 KJO852017:KJO852023 KTK852017:KTK852023 LDG852017:LDG852023 LNC852017:LNC852023 LWY852017:LWY852023 MGU852017:MGU852023 MQQ852017:MQQ852023 NAM852017:NAM852023 NKI852017:NKI852023 NUE852017:NUE852023 OEA852017:OEA852023 ONW852017:ONW852023 OXS852017:OXS852023 PHO852017:PHO852023 PRK852017:PRK852023 QBG852017:QBG852023 QLC852017:QLC852023 QUY852017:QUY852023 REU852017:REU852023 ROQ852017:ROQ852023 RYM852017:RYM852023 SII852017:SII852023 SSE852017:SSE852023 TCA852017:TCA852023 TLW852017:TLW852023 TVS852017:TVS852023 UFO852017:UFO852023 UPK852017:UPK852023 UZG852017:UZG852023 VJC852017:VJC852023 VSY852017:VSY852023 WCU852017:WCU852023 WMQ852017:WMQ852023 WWM852017:WWM852023 AE917553:AE917559 KA917553:KA917559 TW917553:TW917559 ADS917553:ADS917559 ANO917553:ANO917559 AXK917553:AXK917559 BHG917553:BHG917559 BRC917553:BRC917559 CAY917553:CAY917559 CKU917553:CKU917559 CUQ917553:CUQ917559 DEM917553:DEM917559 DOI917553:DOI917559 DYE917553:DYE917559 EIA917553:EIA917559 ERW917553:ERW917559 FBS917553:FBS917559 FLO917553:FLO917559 FVK917553:FVK917559 GFG917553:GFG917559 GPC917553:GPC917559 GYY917553:GYY917559 HIU917553:HIU917559 HSQ917553:HSQ917559 ICM917553:ICM917559 IMI917553:IMI917559 IWE917553:IWE917559 JGA917553:JGA917559 JPW917553:JPW917559 JZS917553:JZS917559 KJO917553:KJO917559 KTK917553:KTK917559 LDG917553:LDG917559 LNC917553:LNC917559 LWY917553:LWY917559 MGU917553:MGU917559 MQQ917553:MQQ917559 NAM917553:NAM917559 NKI917553:NKI917559 NUE917553:NUE917559 OEA917553:OEA917559 ONW917553:ONW917559 OXS917553:OXS917559 PHO917553:PHO917559 PRK917553:PRK917559 QBG917553:QBG917559 QLC917553:QLC917559 QUY917553:QUY917559 REU917553:REU917559 ROQ917553:ROQ917559 RYM917553:RYM917559 SII917553:SII917559 SSE917553:SSE917559 TCA917553:TCA917559 TLW917553:TLW917559 TVS917553:TVS917559 UFO917553:UFO917559 UPK917553:UPK917559 UZG917553:UZG917559 VJC917553:VJC917559 VSY917553:VSY917559 WCU917553:WCU917559 WMQ917553:WMQ917559 WWM917553:WWM917559 AE983089:AE983095 KA983089:KA983095 TW983089:TW983095 ADS983089:ADS983095 ANO983089:ANO983095 AXK983089:AXK983095 BHG983089:BHG983095 BRC983089:BRC983095 CAY983089:CAY983095 CKU983089:CKU983095 CUQ983089:CUQ983095 DEM983089:DEM983095 DOI983089:DOI983095 DYE983089:DYE983095 EIA983089:EIA983095 ERW983089:ERW983095 FBS983089:FBS983095 FLO983089:FLO983095 FVK983089:FVK983095 GFG983089:GFG983095 GPC983089:GPC983095 GYY983089:GYY983095 HIU983089:HIU983095 HSQ983089:HSQ983095 ICM983089:ICM983095 IMI983089:IMI983095 IWE983089:IWE983095 JGA983089:JGA983095 JPW983089:JPW983095 JZS983089:JZS983095 KJO983089:KJO983095 KTK983089:KTK983095 LDG983089:LDG983095 LNC983089:LNC983095 LWY983089:LWY983095 MGU983089:MGU983095 MQQ983089:MQQ983095 NAM983089:NAM983095 NKI983089:NKI983095 NUE983089:NUE983095 OEA983089:OEA983095 ONW983089:ONW983095 OXS983089:OXS983095 PHO983089:PHO983095 PRK983089:PRK983095 QBG983089:QBG983095 QLC983089:QLC983095 QUY983089:QUY983095 REU983089:REU983095 ROQ983089:ROQ983095 RYM983089:RYM983095 SII983089:SII983095 SSE983089:SSE983095 TCA983089:TCA983095 TLW983089:TLW983095 TVS983089:TVS983095 UFO983089:UFO983095 UPK983089:UPK983095 UZG983089:UZG983095 VJC983089:VJC983095 VSY983089:VSY983095 WCU983089:WCU983095 WMQ983089:WMQ983095 WWM983089:WWM983095 AE13:AE47 KA13:KA47 TW13:TW47 ADS13:ADS47 ANO13:ANO47 AXK13:AXK47 BHG13:BHG47 BRC13:BRC47 CAY13:CAY47 CKU13:CKU47 CUQ13:CUQ47 DEM13:DEM47 DOI13:DOI47 DYE13:DYE47 EIA13:EIA47 ERW13:ERW47 FBS13:FBS47 FLO13:FLO47 FVK13:FVK47 GFG13:GFG47 GPC13:GPC47 GYY13:GYY47 HIU13:HIU47 HSQ13:HSQ47 ICM13:ICM47 IMI13:IMI47 IWE13:IWE47 JGA13:JGA47 JPW13:JPW47 JZS13:JZS47 KJO13:KJO47 KTK13:KTK47 LDG13:LDG47 LNC13:LNC47 LWY13:LWY47 MGU13:MGU47 MQQ13:MQQ47 NAM13:NAM47 NKI13:NKI47 NUE13:NUE47 OEA13:OEA47 ONW13:ONW47 OXS13:OXS47 PHO13:PHO47 PRK13:PRK47 QBG13:QBG47 QLC13:QLC47 QUY13:QUY47 REU13:REU47 ROQ13:ROQ47 RYM13:RYM47 SII13:SII47 SSE13:SSE47 TCA13:TCA47 TLW13:TLW47 TVS13:TVS47 UFO13:UFO47 UPK13:UPK47 UZG13:UZG47 VJC13:VJC47 VSY13:VSY47 WCU13:WCU47 WMQ13:WMQ47 WWM13:WWM47 AE65549:AE65583 KA65549:KA65583 TW65549:TW65583 ADS65549:ADS65583 ANO65549:ANO65583 AXK65549:AXK65583 BHG65549:BHG65583 BRC65549:BRC65583 CAY65549:CAY65583 CKU65549:CKU65583 CUQ65549:CUQ65583 DEM65549:DEM65583 DOI65549:DOI65583 DYE65549:DYE65583 EIA65549:EIA65583 ERW65549:ERW65583 FBS65549:FBS65583 FLO65549:FLO65583 FVK65549:FVK65583 GFG65549:GFG65583 GPC65549:GPC65583 GYY65549:GYY65583 HIU65549:HIU65583 HSQ65549:HSQ65583 ICM65549:ICM65583 IMI65549:IMI65583 IWE65549:IWE65583 JGA65549:JGA65583 JPW65549:JPW65583 JZS65549:JZS65583 KJO65549:KJO65583 KTK65549:KTK65583 LDG65549:LDG65583 LNC65549:LNC65583 LWY65549:LWY65583 MGU65549:MGU65583 MQQ65549:MQQ65583 NAM65549:NAM65583 NKI65549:NKI65583 NUE65549:NUE65583 OEA65549:OEA65583 ONW65549:ONW65583 OXS65549:OXS65583 PHO65549:PHO65583 PRK65549:PRK65583 QBG65549:QBG65583 QLC65549:QLC65583 QUY65549:QUY65583 REU65549:REU65583 ROQ65549:ROQ65583 RYM65549:RYM65583 SII65549:SII65583 SSE65549:SSE65583 TCA65549:TCA65583 TLW65549:TLW65583 TVS65549:TVS65583 UFO65549:UFO65583 UPK65549:UPK65583 UZG65549:UZG65583 VJC65549:VJC65583 VSY65549:VSY65583 WCU65549:WCU65583 WMQ65549:WMQ65583 WWM65549:WWM65583 AE131085:AE131119 KA131085:KA131119 TW131085:TW131119 ADS131085:ADS131119 ANO131085:ANO131119 AXK131085:AXK131119 BHG131085:BHG131119 BRC131085:BRC131119 CAY131085:CAY131119 CKU131085:CKU131119 CUQ131085:CUQ131119 DEM131085:DEM131119 DOI131085:DOI131119 DYE131085:DYE131119 EIA131085:EIA131119 ERW131085:ERW131119 FBS131085:FBS131119 FLO131085:FLO131119 FVK131085:FVK131119 GFG131085:GFG131119 GPC131085:GPC131119 GYY131085:GYY131119 HIU131085:HIU131119 HSQ131085:HSQ131119 ICM131085:ICM131119 IMI131085:IMI131119 IWE131085:IWE131119 JGA131085:JGA131119 JPW131085:JPW131119 JZS131085:JZS131119 KJO131085:KJO131119 KTK131085:KTK131119 LDG131085:LDG131119 LNC131085:LNC131119 LWY131085:LWY131119 MGU131085:MGU131119 MQQ131085:MQQ131119 NAM131085:NAM131119 NKI131085:NKI131119 NUE131085:NUE131119 OEA131085:OEA131119 ONW131085:ONW131119 OXS131085:OXS131119 PHO131085:PHO131119 PRK131085:PRK131119 QBG131085:QBG131119 QLC131085:QLC131119 QUY131085:QUY131119 REU131085:REU131119 ROQ131085:ROQ131119 RYM131085:RYM131119 SII131085:SII131119 SSE131085:SSE131119 TCA131085:TCA131119 TLW131085:TLW131119 TVS131085:TVS131119 UFO131085:UFO131119 UPK131085:UPK131119 UZG131085:UZG131119 VJC131085:VJC131119 VSY131085:VSY131119 WCU131085:WCU131119 WMQ131085:WMQ131119 WWM131085:WWM131119 AE196621:AE196655 KA196621:KA196655 TW196621:TW196655 ADS196621:ADS196655 ANO196621:ANO196655 AXK196621:AXK196655 BHG196621:BHG196655 BRC196621:BRC196655 CAY196621:CAY196655 CKU196621:CKU196655 CUQ196621:CUQ196655 DEM196621:DEM196655 DOI196621:DOI196655 DYE196621:DYE196655 EIA196621:EIA196655 ERW196621:ERW196655 FBS196621:FBS196655 FLO196621:FLO196655 FVK196621:FVK196655 GFG196621:GFG196655 GPC196621:GPC196655 GYY196621:GYY196655 HIU196621:HIU196655 HSQ196621:HSQ196655 ICM196621:ICM196655 IMI196621:IMI196655 IWE196621:IWE196655 JGA196621:JGA196655 JPW196621:JPW196655 JZS196621:JZS196655 KJO196621:KJO196655 KTK196621:KTK196655 LDG196621:LDG196655 LNC196621:LNC196655 LWY196621:LWY196655 MGU196621:MGU196655 MQQ196621:MQQ196655 NAM196621:NAM196655 NKI196621:NKI196655 NUE196621:NUE196655 OEA196621:OEA196655 ONW196621:ONW196655 OXS196621:OXS196655 PHO196621:PHO196655 PRK196621:PRK196655 QBG196621:QBG196655 QLC196621:QLC196655 QUY196621:QUY196655 REU196621:REU196655 ROQ196621:ROQ196655 RYM196621:RYM196655 SII196621:SII196655 SSE196621:SSE196655 TCA196621:TCA196655 TLW196621:TLW196655 TVS196621:TVS196655 UFO196621:UFO196655 UPK196621:UPK196655 UZG196621:UZG196655 VJC196621:VJC196655 VSY196621:VSY196655 WCU196621:WCU196655 WMQ196621:WMQ196655 WWM196621:WWM196655 AE262157:AE262191 KA262157:KA262191 TW262157:TW262191 ADS262157:ADS262191 ANO262157:ANO262191 AXK262157:AXK262191 BHG262157:BHG262191 BRC262157:BRC262191 CAY262157:CAY262191 CKU262157:CKU262191 CUQ262157:CUQ262191 DEM262157:DEM262191 DOI262157:DOI262191 DYE262157:DYE262191 EIA262157:EIA262191 ERW262157:ERW262191 FBS262157:FBS262191 FLO262157:FLO262191 FVK262157:FVK262191 GFG262157:GFG262191 GPC262157:GPC262191 GYY262157:GYY262191 HIU262157:HIU262191 HSQ262157:HSQ262191 ICM262157:ICM262191 IMI262157:IMI262191 IWE262157:IWE262191 JGA262157:JGA262191 JPW262157:JPW262191 JZS262157:JZS262191 KJO262157:KJO262191 KTK262157:KTK262191 LDG262157:LDG262191 LNC262157:LNC262191 LWY262157:LWY262191 MGU262157:MGU262191 MQQ262157:MQQ262191 NAM262157:NAM262191 NKI262157:NKI262191 NUE262157:NUE262191 OEA262157:OEA262191 ONW262157:ONW262191 OXS262157:OXS262191 PHO262157:PHO262191 PRK262157:PRK262191 QBG262157:QBG262191 QLC262157:QLC262191 QUY262157:QUY262191 REU262157:REU262191 ROQ262157:ROQ262191 RYM262157:RYM262191 SII262157:SII262191 SSE262157:SSE262191 TCA262157:TCA262191 TLW262157:TLW262191 TVS262157:TVS262191 UFO262157:UFO262191 UPK262157:UPK262191 UZG262157:UZG262191 VJC262157:VJC262191 VSY262157:VSY262191 WCU262157:WCU262191 WMQ262157:WMQ262191 WWM262157:WWM262191 AE327693:AE327727 KA327693:KA327727 TW327693:TW327727 ADS327693:ADS327727 ANO327693:ANO327727 AXK327693:AXK327727 BHG327693:BHG327727 BRC327693:BRC327727 CAY327693:CAY327727 CKU327693:CKU327727 CUQ327693:CUQ327727 DEM327693:DEM327727 DOI327693:DOI327727 DYE327693:DYE327727 EIA327693:EIA327727 ERW327693:ERW327727 FBS327693:FBS327727 FLO327693:FLO327727 FVK327693:FVK327727 GFG327693:GFG327727 GPC327693:GPC327727 GYY327693:GYY327727 HIU327693:HIU327727 HSQ327693:HSQ327727 ICM327693:ICM327727 IMI327693:IMI327727 IWE327693:IWE327727 JGA327693:JGA327727 JPW327693:JPW327727 JZS327693:JZS327727 KJO327693:KJO327727 KTK327693:KTK327727 LDG327693:LDG327727 LNC327693:LNC327727 LWY327693:LWY327727 MGU327693:MGU327727 MQQ327693:MQQ327727 NAM327693:NAM327727 NKI327693:NKI327727 NUE327693:NUE327727 OEA327693:OEA327727 ONW327693:ONW327727 OXS327693:OXS327727 PHO327693:PHO327727 PRK327693:PRK327727 QBG327693:QBG327727 QLC327693:QLC327727 QUY327693:QUY327727 REU327693:REU327727 ROQ327693:ROQ327727 RYM327693:RYM327727 SII327693:SII327727 SSE327693:SSE327727 TCA327693:TCA327727 TLW327693:TLW327727 TVS327693:TVS327727 UFO327693:UFO327727 UPK327693:UPK327727 UZG327693:UZG327727 VJC327693:VJC327727 VSY327693:VSY327727 WCU327693:WCU327727 WMQ327693:WMQ327727 WWM327693:WWM327727 AE393229:AE393263 KA393229:KA393263 TW393229:TW393263 ADS393229:ADS393263 ANO393229:ANO393263 AXK393229:AXK393263 BHG393229:BHG393263 BRC393229:BRC393263 CAY393229:CAY393263 CKU393229:CKU393263 CUQ393229:CUQ393263 DEM393229:DEM393263 DOI393229:DOI393263 DYE393229:DYE393263 EIA393229:EIA393263 ERW393229:ERW393263 FBS393229:FBS393263 FLO393229:FLO393263 FVK393229:FVK393263 GFG393229:GFG393263 GPC393229:GPC393263 GYY393229:GYY393263 HIU393229:HIU393263 HSQ393229:HSQ393263 ICM393229:ICM393263 IMI393229:IMI393263 IWE393229:IWE393263 JGA393229:JGA393263 JPW393229:JPW393263 JZS393229:JZS393263 KJO393229:KJO393263 KTK393229:KTK393263 LDG393229:LDG393263 LNC393229:LNC393263 LWY393229:LWY393263 MGU393229:MGU393263 MQQ393229:MQQ393263 NAM393229:NAM393263 NKI393229:NKI393263 NUE393229:NUE393263 OEA393229:OEA393263 ONW393229:ONW393263 OXS393229:OXS393263 PHO393229:PHO393263 PRK393229:PRK393263 QBG393229:QBG393263 QLC393229:QLC393263 QUY393229:QUY393263 REU393229:REU393263 ROQ393229:ROQ393263 RYM393229:RYM393263 SII393229:SII393263 SSE393229:SSE393263 TCA393229:TCA393263 TLW393229:TLW393263 TVS393229:TVS393263 UFO393229:UFO393263 UPK393229:UPK393263 UZG393229:UZG393263 VJC393229:VJC393263 VSY393229:VSY393263 WCU393229:WCU393263 WMQ393229:WMQ393263 WWM393229:WWM393263 AE458765:AE458799 KA458765:KA458799 TW458765:TW458799 ADS458765:ADS458799 ANO458765:ANO458799 AXK458765:AXK458799 BHG458765:BHG458799 BRC458765:BRC458799 CAY458765:CAY458799 CKU458765:CKU458799 CUQ458765:CUQ458799 DEM458765:DEM458799 DOI458765:DOI458799 DYE458765:DYE458799 EIA458765:EIA458799 ERW458765:ERW458799 FBS458765:FBS458799 FLO458765:FLO458799 FVK458765:FVK458799 GFG458765:GFG458799 GPC458765:GPC458799 GYY458765:GYY458799 HIU458765:HIU458799 HSQ458765:HSQ458799 ICM458765:ICM458799 IMI458765:IMI458799 IWE458765:IWE458799 JGA458765:JGA458799 JPW458765:JPW458799 JZS458765:JZS458799 KJO458765:KJO458799 KTK458765:KTK458799 LDG458765:LDG458799 LNC458765:LNC458799 LWY458765:LWY458799 MGU458765:MGU458799 MQQ458765:MQQ458799 NAM458765:NAM458799 NKI458765:NKI458799 NUE458765:NUE458799 OEA458765:OEA458799 ONW458765:ONW458799 OXS458765:OXS458799 PHO458765:PHO458799 PRK458765:PRK458799 QBG458765:QBG458799 QLC458765:QLC458799 QUY458765:QUY458799 REU458765:REU458799 ROQ458765:ROQ458799 RYM458765:RYM458799 SII458765:SII458799 SSE458765:SSE458799 TCA458765:TCA458799 TLW458765:TLW458799 TVS458765:TVS458799 UFO458765:UFO458799 UPK458765:UPK458799 UZG458765:UZG458799 VJC458765:VJC458799 VSY458765:VSY458799 WCU458765:WCU458799 WMQ458765:WMQ458799 WWM458765:WWM458799 AE524301:AE524335 KA524301:KA524335 TW524301:TW524335 ADS524301:ADS524335 ANO524301:ANO524335 AXK524301:AXK524335 BHG524301:BHG524335 BRC524301:BRC524335 CAY524301:CAY524335 CKU524301:CKU524335 CUQ524301:CUQ524335 DEM524301:DEM524335 DOI524301:DOI524335 DYE524301:DYE524335 EIA524301:EIA524335 ERW524301:ERW524335 FBS524301:FBS524335 FLO524301:FLO524335 FVK524301:FVK524335 GFG524301:GFG524335 GPC524301:GPC524335 GYY524301:GYY524335 HIU524301:HIU524335 HSQ524301:HSQ524335 ICM524301:ICM524335 IMI524301:IMI524335 IWE524301:IWE524335 JGA524301:JGA524335 JPW524301:JPW524335 JZS524301:JZS524335 KJO524301:KJO524335 KTK524301:KTK524335 LDG524301:LDG524335 LNC524301:LNC524335 LWY524301:LWY524335 MGU524301:MGU524335 MQQ524301:MQQ524335 NAM524301:NAM524335 NKI524301:NKI524335 NUE524301:NUE524335 OEA524301:OEA524335 ONW524301:ONW524335 OXS524301:OXS524335 PHO524301:PHO524335 PRK524301:PRK524335 QBG524301:QBG524335 QLC524301:QLC524335 QUY524301:QUY524335 REU524301:REU524335 ROQ524301:ROQ524335 RYM524301:RYM524335 SII524301:SII524335 SSE524301:SSE524335 TCA524301:TCA524335 TLW524301:TLW524335 TVS524301:TVS524335 UFO524301:UFO524335 UPK524301:UPK524335 UZG524301:UZG524335 VJC524301:VJC524335 VSY524301:VSY524335 WCU524301:WCU524335 WMQ524301:WMQ524335 WWM524301:WWM524335 AE589837:AE589871 KA589837:KA589871 TW589837:TW589871 ADS589837:ADS589871 ANO589837:ANO589871 AXK589837:AXK589871 BHG589837:BHG589871 BRC589837:BRC589871 CAY589837:CAY589871 CKU589837:CKU589871 CUQ589837:CUQ589871 DEM589837:DEM589871 DOI589837:DOI589871 DYE589837:DYE589871 EIA589837:EIA589871 ERW589837:ERW589871 FBS589837:FBS589871 FLO589837:FLO589871 FVK589837:FVK589871 GFG589837:GFG589871 GPC589837:GPC589871 GYY589837:GYY589871 HIU589837:HIU589871 HSQ589837:HSQ589871 ICM589837:ICM589871 IMI589837:IMI589871 IWE589837:IWE589871 JGA589837:JGA589871 JPW589837:JPW589871 JZS589837:JZS589871 KJO589837:KJO589871 KTK589837:KTK589871 LDG589837:LDG589871 LNC589837:LNC589871 LWY589837:LWY589871 MGU589837:MGU589871 MQQ589837:MQQ589871 NAM589837:NAM589871 NKI589837:NKI589871 NUE589837:NUE589871 OEA589837:OEA589871 ONW589837:ONW589871 OXS589837:OXS589871 PHO589837:PHO589871 PRK589837:PRK589871 QBG589837:QBG589871 QLC589837:QLC589871 QUY589837:QUY589871 REU589837:REU589871 ROQ589837:ROQ589871 RYM589837:RYM589871 SII589837:SII589871 SSE589837:SSE589871 TCA589837:TCA589871 TLW589837:TLW589871 TVS589837:TVS589871 UFO589837:UFO589871 UPK589837:UPK589871 UZG589837:UZG589871 VJC589837:VJC589871 VSY589837:VSY589871 WCU589837:WCU589871 WMQ589837:WMQ589871 WWM589837:WWM589871 AE655373:AE655407 KA655373:KA655407 TW655373:TW655407 ADS655373:ADS655407 ANO655373:ANO655407 AXK655373:AXK655407 BHG655373:BHG655407 BRC655373:BRC655407 CAY655373:CAY655407 CKU655373:CKU655407 CUQ655373:CUQ655407 DEM655373:DEM655407 DOI655373:DOI655407 DYE655373:DYE655407 EIA655373:EIA655407 ERW655373:ERW655407 FBS655373:FBS655407 FLO655373:FLO655407 FVK655373:FVK655407 GFG655373:GFG655407 GPC655373:GPC655407 GYY655373:GYY655407 HIU655373:HIU655407 HSQ655373:HSQ655407 ICM655373:ICM655407 IMI655373:IMI655407 IWE655373:IWE655407 JGA655373:JGA655407 JPW655373:JPW655407 JZS655373:JZS655407 KJO655373:KJO655407 KTK655373:KTK655407 LDG655373:LDG655407 LNC655373:LNC655407 LWY655373:LWY655407 MGU655373:MGU655407 MQQ655373:MQQ655407 NAM655373:NAM655407 NKI655373:NKI655407 NUE655373:NUE655407 OEA655373:OEA655407 ONW655373:ONW655407 OXS655373:OXS655407 PHO655373:PHO655407 PRK655373:PRK655407 QBG655373:QBG655407 QLC655373:QLC655407 QUY655373:QUY655407 REU655373:REU655407 ROQ655373:ROQ655407 RYM655373:RYM655407 SII655373:SII655407 SSE655373:SSE655407 TCA655373:TCA655407 TLW655373:TLW655407 TVS655373:TVS655407 UFO655373:UFO655407 UPK655373:UPK655407 UZG655373:UZG655407 VJC655373:VJC655407 VSY655373:VSY655407 WCU655373:WCU655407 WMQ655373:WMQ655407 WWM655373:WWM655407 AE720909:AE720943 KA720909:KA720943 TW720909:TW720943 ADS720909:ADS720943 ANO720909:ANO720943 AXK720909:AXK720943 BHG720909:BHG720943 BRC720909:BRC720943 CAY720909:CAY720943 CKU720909:CKU720943 CUQ720909:CUQ720943 DEM720909:DEM720943 DOI720909:DOI720943 DYE720909:DYE720943 EIA720909:EIA720943 ERW720909:ERW720943 FBS720909:FBS720943 FLO720909:FLO720943 FVK720909:FVK720943 GFG720909:GFG720943 GPC720909:GPC720943 GYY720909:GYY720943 HIU720909:HIU720943 HSQ720909:HSQ720943 ICM720909:ICM720943 IMI720909:IMI720943 IWE720909:IWE720943 JGA720909:JGA720943 JPW720909:JPW720943 JZS720909:JZS720943 KJO720909:KJO720943 KTK720909:KTK720943 LDG720909:LDG720943 LNC720909:LNC720943 LWY720909:LWY720943 MGU720909:MGU720943 MQQ720909:MQQ720943 NAM720909:NAM720943 NKI720909:NKI720943 NUE720909:NUE720943 OEA720909:OEA720943 ONW720909:ONW720943 OXS720909:OXS720943 PHO720909:PHO720943 PRK720909:PRK720943 QBG720909:QBG720943 QLC720909:QLC720943 QUY720909:QUY720943 REU720909:REU720943 ROQ720909:ROQ720943 RYM720909:RYM720943 SII720909:SII720943 SSE720909:SSE720943 TCA720909:TCA720943 TLW720909:TLW720943 TVS720909:TVS720943 UFO720909:UFO720943 UPK720909:UPK720943 UZG720909:UZG720943 VJC720909:VJC720943 VSY720909:VSY720943 WCU720909:WCU720943 WMQ720909:WMQ720943 WWM720909:WWM720943 AE786445:AE786479 KA786445:KA786479 TW786445:TW786479 ADS786445:ADS786479 ANO786445:ANO786479 AXK786445:AXK786479 BHG786445:BHG786479 BRC786445:BRC786479 CAY786445:CAY786479 CKU786445:CKU786479 CUQ786445:CUQ786479 DEM786445:DEM786479 DOI786445:DOI786479 DYE786445:DYE786479 EIA786445:EIA786479 ERW786445:ERW786479 FBS786445:FBS786479 FLO786445:FLO786479 FVK786445:FVK786479 GFG786445:GFG786479 GPC786445:GPC786479 GYY786445:GYY786479 HIU786445:HIU786479 HSQ786445:HSQ786479 ICM786445:ICM786479 IMI786445:IMI786479 IWE786445:IWE786479 JGA786445:JGA786479 JPW786445:JPW786479 JZS786445:JZS786479 KJO786445:KJO786479 KTK786445:KTK786479 LDG786445:LDG786479 LNC786445:LNC786479 LWY786445:LWY786479 MGU786445:MGU786479 MQQ786445:MQQ786479 NAM786445:NAM786479 NKI786445:NKI786479 NUE786445:NUE786479 OEA786445:OEA786479 ONW786445:ONW786479 OXS786445:OXS786479 PHO786445:PHO786479 PRK786445:PRK786479 QBG786445:QBG786479 QLC786445:QLC786479 QUY786445:QUY786479 REU786445:REU786479 ROQ786445:ROQ786479 RYM786445:RYM786479 SII786445:SII786479 SSE786445:SSE786479 TCA786445:TCA786479 TLW786445:TLW786479 TVS786445:TVS786479 UFO786445:UFO786479 UPK786445:UPK786479 UZG786445:UZG786479 VJC786445:VJC786479 VSY786445:VSY786479 WCU786445:WCU786479 WMQ786445:WMQ786479 WWM786445:WWM786479 AE851981:AE852015 KA851981:KA852015 TW851981:TW852015 ADS851981:ADS852015 ANO851981:ANO852015 AXK851981:AXK852015 BHG851981:BHG852015 BRC851981:BRC852015 CAY851981:CAY852015 CKU851981:CKU852015 CUQ851981:CUQ852015 DEM851981:DEM852015 DOI851981:DOI852015 DYE851981:DYE852015 EIA851981:EIA852015 ERW851981:ERW852015 FBS851981:FBS852015 FLO851981:FLO852015 FVK851981:FVK852015 GFG851981:GFG852015 GPC851981:GPC852015 GYY851981:GYY852015 HIU851981:HIU852015 HSQ851981:HSQ852015 ICM851981:ICM852015 IMI851981:IMI852015 IWE851981:IWE852015 JGA851981:JGA852015 JPW851981:JPW852015 JZS851981:JZS852015 KJO851981:KJO852015 KTK851981:KTK852015 LDG851981:LDG852015 LNC851981:LNC852015 LWY851981:LWY852015 MGU851981:MGU852015 MQQ851981:MQQ852015 NAM851981:NAM852015 NKI851981:NKI852015 NUE851981:NUE852015 OEA851981:OEA852015 ONW851981:ONW852015 OXS851981:OXS852015 PHO851981:PHO852015 PRK851981:PRK852015 QBG851981:QBG852015 QLC851981:QLC852015 QUY851981:QUY852015 REU851981:REU852015 ROQ851981:ROQ852015 RYM851981:RYM852015 SII851981:SII852015 SSE851981:SSE852015 TCA851981:TCA852015 TLW851981:TLW852015 TVS851981:TVS852015 UFO851981:UFO852015 UPK851981:UPK852015 UZG851981:UZG852015 VJC851981:VJC852015 VSY851981:VSY852015 WCU851981:WCU852015 WMQ851981:WMQ852015 WWM851981:WWM852015 AE917517:AE917551 KA917517:KA917551 TW917517:TW917551 ADS917517:ADS917551 ANO917517:ANO917551 AXK917517:AXK917551 BHG917517:BHG917551 BRC917517:BRC917551 CAY917517:CAY917551 CKU917517:CKU917551 CUQ917517:CUQ917551 DEM917517:DEM917551 DOI917517:DOI917551 DYE917517:DYE917551 EIA917517:EIA917551 ERW917517:ERW917551 FBS917517:FBS917551 FLO917517:FLO917551 FVK917517:FVK917551 GFG917517:GFG917551 GPC917517:GPC917551 GYY917517:GYY917551 HIU917517:HIU917551 HSQ917517:HSQ917551 ICM917517:ICM917551 IMI917517:IMI917551 IWE917517:IWE917551 JGA917517:JGA917551 JPW917517:JPW917551 JZS917517:JZS917551 KJO917517:KJO917551 KTK917517:KTK917551 LDG917517:LDG917551 LNC917517:LNC917551 LWY917517:LWY917551 MGU917517:MGU917551 MQQ917517:MQQ917551 NAM917517:NAM917551 NKI917517:NKI917551 NUE917517:NUE917551 OEA917517:OEA917551 ONW917517:ONW917551 OXS917517:OXS917551 PHO917517:PHO917551 PRK917517:PRK917551 QBG917517:QBG917551 QLC917517:QLC917551 QUY917517:QUY917551 REU917517:REU917551 ROQ917517:ROQ917551 RYM917517:RYM917551 SII917517:SII917551 SSE917517:SSE917551 TCA917517:TCA917551 TLW917517:TLW917551 TVS917517:TVS917551 UFO917517:UFO917551 UPK917517:UPK917551 UZG917517:UZG917551 VJC917517:VJC917551 VSY917517:VSY917551 WCU917517:WCU917551 WMQ917517:WMQ917551 WWM917517:WWM917551 AE983053:AE983087 KA983053:KA983087 TW983053:TW983087 ADS983053:ADS983087 ANO983053:ANO983087 AXK983053:AXK983087 BHG983053:BHG983087 BRC983053:BRC983087 CAY983053:CAY983087 CKU983053:CKU983087 CUQ983053:CUQ983087 DEM983053:DEM983087 DOI983053:DOI983087 DYE983053:DYE983087 EIA983053:EIA983087 ERW983053:ERW983087 FBS983053:FBS983087 FLO983053:FLO983087 FVK983053:FVK983087 GFG983053:GFG983087 GPC983053:GPC983087 GYY983053:GYY983087 HIU983053:HIU983087 HSQ983053:HSQ983087 ICM983053:ICM983087 IMI983053:IMI983087 IWE983053:IWE983087 JGA983053:JGA983087 JPW983053:JPW983087 JZS983053:JZS983087 KJO983053:KJO983087 KTK983053:KTK983087 LDG983053:LDG983087 LNC983053:LNC983087 LWY983053:LWY983087 MGU983053:MGU983087 MQQ983053:MQQ983087 NAM983053:NAM983087 NKI983053:NKI983087 NUE983053:NUE983087 OEA983053:OEA983087 ONW983053:ONW983087 OXS983053:OXS983087 PHO983053:PHO983087 PRK983053:PRK983087 QBG983053:QBG983087 QLC983053:QLC983087 QUY983053:QUY983087 REU983053:REU983087 ROQ983053:ROQ983087 RYM983053:RYM983087 SII983053:SII983087 SSE983053:SSE983087 TCA983053:TCA983087 TLW983053:TLW983087 TVS983053:TVS983087 UFO983053:UFO983087 UPK983053:UPK983087 UZG983053:UZG983087 VJC983053:VJC983087 VSY983053:VSY983087 WCU983053:WCU983087 WMQ983053:WMQ983087 WWM983053:WWM983087 AE6:AE11 KA6:KA11 TW6:TW11 ADS6:ADS11 ANO6:ANO11 AXK6:AXK11 BHG6:BHG11 BRC6:BRC11 CAY6:CAY11 CKU6:CKU11 CUQ6:CUQ11 DEM6:DEM11 DOI6:DOI11 DYE6:DYE11 EIA6:EIA11 ERW6:ERW11 FBS6:FBS11 FLO6:FLO11 FVK6:FVK11 GFG6:GFG11 GPC6:GPC11 GYY6:GYY11 HIU6:HIU11 HSQ6:HSQ11 ICM6:ICM11 IMI6:IMI11 IWE6:IWE11 JGA6:JGA11 JPW6:JPW11 JZS6:JZS11 KJO6:KJO11 KTK6:KTK11 LDG6:LDG11 LNC6:LNC11 LWY6:LWY11 MGU6:MGU11 MQQ6:MQQ11 NAM6:NAM11 NKI6:NKI11 NUE6:NUE11 OEA6:OEA11 ONW6:ONW11 OXS6:OXS11 PHO6:PHO11 PRK6:PRK11 QBG6:QBG11 QLC6:QLC11 QUY6:QUY11 REU6:REU11 ROQ6:ROQ11 RYM6:RYM11 SII6:SII11 SSE6:SSE11 TCA6:TCA11 TLW6:TLW11 TVS6:TVS11 UFO6:UFO11 UPK6:UPK11 UZG6:UZG11 VJC6:VJC11 VSY6:VSY11 WCU6:WCU11 WMQ6:WMQ11 WWM6:WWM11 AE65542:AE65547 KA65542:KA65547 TW65542:TW65547 ADS65542:ADS65547 ANO65542:ANO65547 AXK65542:AXK65547 BHG65542:BHG65547 BRC65542:BRC65547 CAY65542:CAY65547 CKU65542:CKU65547 CUQ65542:CUQ65547 DEM65542:DEM65547 DOI65542:DOI65547 DYE65542:DYE65547 EIA65542:EIA65547 ERW65542:ERW65547 FBS65542:FBS65547 FLO65542:FLO65547 FVK65542:FVK65547 GFG65542:GFG65547 GPC65542:GPC65547 GYY65542:GYY65547 HIU65542:HIU65547 HSQ65542:HSQ65547 ICM65542:ICM65547 IMI65542:IMI65547 IWE65542:IWE65547 JGA65542:JGA65547 JPW65542:JPW65547 JZS65542:JZS65547 KJO65542:KJO65547 KTK65542:KTK65547 LDG65542:LDG65547 LNC65542:LNC65547 LWY65542:LWY65547 MGU65542:MGU65547 MQQ65542:MQQ65547 NAM65542:NAM65547 NKI65542:NKI65547 NUE65542:NUE65547 OEA65542:OEA65547 ONW65542:ONW65547 OXS65542:OXS65547 PHO65542:PHO65547 PRK65542:PRK65547 QBG65542:QBG65547 QLC65542:QLC65547 QUY65542:QUY65547 REU65542:REU65547 ROQ65542:ROQ65547 RYM65542:RYM65547 SII65542:SII65547 SSE65542:SSE65547 TCA65542:TCA65547 TLW65542:TLW65547 TVS65542:TVS65547 UFO65542:UFO65547 UPK65542:UPK65547 UZG65542:UZG65547 VJC65542:VJC65547 VSY65542:VSY65547 WCU65542:WCU65547 WMQ65542:WMQ65547 WWM65542:WWM65547 AE131078:AE131083 KA131078:KA131083 TW131078:TW131083 ADS131078:ADS131083 ANO131078:ANO131083 AXK131078:AXK131083 BHG131078:BHG131083 BRC131078:BRC131083 CAY131078:CAY131083 CKU131078:CKU131083 CUQ131078:CUQ131083 DEM131078:DEM131083 DOI131078:DOI131083 DYE131078:DYE131083 EIA131078:EIA131083 ERW131078:ERW131083 FBS131078:FBS131083 FLO131078:FLO131083 FVK131078:FVK131083 GFG131078:GFG131083 GPC131078:GPC131083 GYY131078:GYY131083 HIU131078:HIU131083 HSQ131078:HSQ131083 ICM131078:ICM131083 IMI131078:IMI131083 IWE131078:IWE131083 JGA131078:JGA131083 JPW131078:JPW131083 JZS131078:JZS131083 KJO131078:KJO131083 KTK131078:KTK131083 LDG131078:LDG131083 LNC131078:LNC131083 LWY131078:LWY131083 MGU131078:MGU131083 MQQ131078:MQQ131083 NAM131078:NAM131083 NKI131078:NKI131083 NUE131078:NUE131083 OEA131078:OEA131083 ONW131078:ONW131083 OXS131078:OXS131083 PHO131078:PHO131083 PRK131078:PRK131083 QBG131078:QBG131083 QLC131078:QLC131083 QUY131078:QUY131083 REU131078:REU131083 ROQ131078:ROQ131083 RYM131078:RYM131083 SII131078:SII131083 SSE131078:SSE131083 TCA131078:TCA131083 TLW131078:TLW131083 TVS131078:TVS131083 UFO131078:UFO131083 UPK131078:UPK131083 UZG131078:UZG131083 VJC131078:VJC131083 VSY131078:VSY131083 WCU131078:WCU131083 WMQ131078:WMQ131083 WWM131078:WWM131083 AE196614:AE196619 KA196614:KA196619 TW196614:TW196619 ADS196614:ADS196619 ANO196614:ANO196619 AXK196614:AXK196619 BHG196614:BHG196619 BRC196614:BRC196619 CAY196614:CAY196619 CKU196614:CKU196619 CUQ196614:CUQ196619 DEM196614:DEM196619 DOI196614:DOI196619 DYE196614:DYE196619 EIA196614:EIA196619 ERW196614:ERW196619 FBS196614:FBS196619 FLO196614:FLO196619 FVK196614:FVK196619 GFG196614:GFG196619 GPC196614:GPC196619 GYY196614:GYY196619 HIU196614:HIU196619 HSQ196614:HSQ196619 ICM196614:ICM196619 IMI196614:IMI196619 IWE196614:IWE196619 JGA196614:JGA196619 JPW196614:JPW196619 JZS196614:JZS196619 KJO196614:KJO196619 KTK196614:KTK196619 LDG196614:LDG196619 LNC196614:LNC196619 LWY196614:LWY196619 MGU196614:MGU196619 MQQ196614:MQQ196619 NAM196614:NAM196619 NKI196614:NKI196619 NUE196614:NUE196619 OEA196614:OEA196619 ONW196614:ONW196619 OXS196614:OXS196619 PHO196614:PHO196619 PRK196614:PRK196619 QBG196614:QBG196619 QLC196614:QLC196619 QUY196614:QUY196619 REU196614:REU196619 ROQ196614:ROQ196619 RYM196614:RYM196619 SII196614:SII196619 SSE196614:SSE196619 TCA196614:TCA196619 TLW196614:TLW196619 TVS196614:TVS196619 UFO196614:UFO196619 UPK196614:UPK196619 UZG196614:UZG196619 VJC196614:VJC196619 VSY196614:VSY196619 WCU196614:WCU196619 WMQ196614:WMQ196619 WWM196614:WWM196619 AE262150:AE262155 KA262150:KA262155 TW262150:TW262155 ADS262150:ADS262155 ANO262150:ANO262155 AXK262150:AXK262155 BHG262150:BHG262155 BRC262150:BRC262155 CAY262150:CAY262155 CKU262150:CKU262155 CUQ262150:CUQ262155 DEM262150:DEM262155 DOI262150:DOI262155 DYE262150:DYE262155 EIA262150:EIA262155 ERW262150:ERW262155 FBS262150:FBS262155 FLO262150:FLO262155 FVK262150:FVK262155 GFG262150:GFG262155 GPC262150:GPC262155 GYY262150:GYY262155 HIU262150:HIU262155 HSQ262150:HSQ262155 ICM262150:ICM262155 IMI262150:IMI262155 IWE262150:IWE262155 JGA262150:JGA262155 JPW262150:JPW262155 JZS262150:JZS262155 KJO262150:KJO262155 KTK262150:KTK262155 LDG262150:LDG262155 LNC262150:LNC262155 LWY262150:LWY262155 MGU262150:MGU262155 MQQ262150:MQQ262155 NAM262150:NAM262155 NKI262150:NKI262155 NUE262150:NUE262155 OEA262150:OEA262155 ONW262150:ONW262155 OXS262150:OXS262155 PHO262150:PHO262155 PRK262150:PRK262155 QBG262150:QBG262155 QLC262150:QLC262155 QUY262150:QUY262155 REU262150:REU262155 ROQ262150:ROQ262155 RYM262150:RYM262155 SII262150:SII262155 SSE262150:SSE262155 TCA262150:TCA262155 TLW262150:TLW262155 TVS262150:TVS262155 UFO262150:UFO262155 UPK262150:UPK262155 UZG262150:UZG262155 VJC262150:VJC262155 VSY262150:VSY262155 WCU262150:WCU262155 WMQ262150:WMQ262155 WWM262150:WWM262155 AE327686:AE327691 KA327686:KA327691 TW327686:TW327691 ADS327686:ADS327691 ANO327686:ANO327691 AXK327686:AXK327691 BHG327686:BHG327691 BRC327686:BRC327691 CAY327686:CAY327691 CKU327686:CKU327691 CUQ327686:CUQ327691 DEM327686:DEM327691 DOI327686:DOI327691 DYE327686:DYE327691 EIA327686:EIA327691 ERW327686:ERW327691 FBS327686:FBS327691 FLO327686:FLO327691 FVK327686:FVK327691 GFG327686:GFG327691 GPC327686:GPC327691 GYY327686:GYY327691 HIU327686:HIU327691 HSQ327686:HSQ327691 ICM327686:ICM327691 IMI327686:IMI327691 IWE327686:IWE327691 JGA327686:JGA327691 JPW327686:JPW327691 JZS327686:JZS327691 KJO327686:KJO327691 KTK327686:KTK327691 LDG327686:LDG327691 LNC327686:LNC327691 LWY327686:LWY327691 MGU327686:MGU327691 MQQ327686:MQQ327691 NAM327686:NAM327691 NKI327686:NKI327691 NUE327686:NUE327691 OEA327686:OEA327691 ONW327686:ONW327691 OXS327686:OXS327691 PHO327686:PHO327691 PRK327686:PRK327691 QBG327686:QBG327691 QLC327686:QLC327691 QUY327686:QUY327691 REU327686:REU327691 ROQ327686:ROQ327691 RYM327686:RYM327691 SII327686:SII327691 SSE327686:SSE327691 TCA327686:TCA327691 TLW327686:TLW327691 TVS327686:TVS327691 UFO327686:UFO327691 UPK327686:UPK327691 UZG327686:UZG327691 VJC327686:VJC327691 VSY327686:VSY327691 WCU327686:WCU327691 WMQ327686:WMQ327691 WWM327686:WWM327691 AE393222:AE393227 KA393222:KA393227 TW393222:TW393227 ADS393222:ADS393227 ANO393222:ANO393227 AXK393222:AXK393227 BHG393222:BHG393227 BRC393222:BRC393227 CAY393222:CAY393227 CKU393222:CKU393227 CUQ393222:CUQ393227 DEM393222:DEM393227 DOI393222:DOI393227 DYE393222:DYE393227 EIA393222:EIA393227 ERW393222:ERW393227 FBS393222:FBS393227 FLO393222:FLO393227 FVK393222:FVK393227 GFG393222:GFG393227 GPC393222:GPC393227 GYY393222:GYY393227 HIU393222:HIU393227 HSQ393222:HSQ393227 ICM393222:ICM393227 IMI393222:IMI393227 IWE393222:IWE393227 JGA393222:JGA393227 JPW393222:JPW393227 JZS393222:JZS393227 KJO393222:KJO393227 KTK393222:KTK393227 LDG393222:LDG393227 LNC393222:LNC393227 LWY393222:LWY393227 MGU393222:MGU393227 MQQ393222:MQQ393227 NAM393222:NAM393227 NKI393222:NKI393227 NUE393222:NUE393227 OEA393222:OEA393227 ONW393222:ONW393227 OXS393222:OXS393227 PHO393222:PHO393227 PRK393222:PRK393227 QBG393222:QBG393227 QLC393222:QLC393227 QUY393222:QUY393227 REU393222:REU393227 ROQ393222:ROQ393227 RYM393222:RYM393227 SII393222:SII393227 SSE393222:SSE393227 TCA393222:TCA393227 TLW393222:TLW393227 TVS393222:TVS393227 UFO393222:UFO393227 UPK393222:UPK393227 UZG393222:UZG393227 VJC393222:VJC393227 VSY393222:VSY393227 WCU393222:WCU393227 WMQ393222:WMQ393227 WWM393222:WWM393227 AE458758:AE458763 KA458758:KA458763 TW458758:TW458763 ADS458758:ADS458763 ANO458758:ANO458763 AXK458758:AXK458763 BHG458758:BHG458763 BRC458758:BRC458763 CAY458758:CAY458763 CKU458758:CKU458763 CUQ458758:CUQ458763 DEM458758:DEM458763 DOI458758:DOI458763 DYE458758:DYE458763 EIA458758:EIA458763 ERW458758:ERW458763 FBS458758:FBS458763 FLO458758:FLO458763 FVK458758:FVK458763 GFG458758:GFG458763 GPC458758:GPC458763 GYY458758:GYY458763 HIU458758:HIU458763 HSQ458758:HSQ458763 ICM458758:ICM458763 IMI458758:IMI458763 IWE458758:IWE458763 JGA458758:JGA458763 JPW458758:JPW458763 JZS458758:JZS458763 KJO458758:KJO458763 KTK458758:KTK458763 LDG458758:LDG458763 LNC458758:LNC458763 LWY458758:LWY458763 MGU458758:MGU458763 MQQ458758:MQQ458763 NAM458758:NAM458763 NKI458758:NKI458763 NUE458758:NUE458763 OEA458758:OEA458763 ONW458758:ONW458763 OXS458758:OXS458763 PHO458758:PHO458763 PRK458758:PRK458763 QBG458758:QBG458763 QLC458758:QLC458763 QUY458758:QUY458763 REU458758:REU458763 ROQ458758:ROQ458763 RYM458758:RYM458763 SII458758:SII458763 SSE458758:SSE458763 TCA458758:TCA458763 TLW458758:TLW458763 TVS458758:TVS458763 UFO458758:UFO458763 UPK458758:UPK458763 UZG458758:UZG458763 VJC458758:VJC458763 VSY458758:VSY458763 WCU458758:WCU458763 WMQ458758:WMQ458763 WWM458758:WWM458763 AE524294:AE524299 KA524294:KA524299 TW524294:TW524299 ADS524294:ADS524299 ANO524294:ANO524299 AXK524294:AXK524299 BHG524294:BHG524299 BRC524294:BRC524299 CAY524294:CAY524299 CKU524294:CKU524299 CUQ524294:CUQ524299 DEM524294:DEM524299 DOI524294:DOI524299 DYE524294:DYE524299 EIA524294:EIA524299 ERW524294:ERW524299 FBS524294:FBS524299 FLO524294:FLO524299 FVK524294:FVK524299 GFG524294:GFG524299 GPC524294:GPC524299 GYY524294:GYY524299 HIU524294:HIU524299 HSQ524294:HSQ524299 ICM524294:ICM524299 IMI524294:IMI524299 IWE524294:IWE524299 JGA524294:JGA524299 JPW524294:JPW524299 JZS524294:JZS524299 KJO524294:KJO524299 KTK524294:KTK524299 LDG524294:LDG524299 LNC524294:LNC524299 LWY524294:LWY524299 MGU524294:MGU524299 MQQ524294:MQQ524299 NAM524294:NAM524299 NKI524294:NKI524299 NUE524294:NUE524299 OEA524294:OEA524299 ONW524294:ONW524299 OXS524294:OXS524299 PHO524294:PHO524299 PRK524294:PRK524299 QBG524294:QBG524299 QLC524294:QLC524299 QUY524294:QUY524299 REU524294:REU524299 ROQ524294:ROQ524299 RYM524294:RYM524299 SII524294:SII524299 SSE524294:SSE524299 TCA524294:TCA524299 TLW524294:TLW524299 TVS524294:TVS524299 UFO524294:UFO524299 UPK524294:UPK524299 UZG524294:UZG524299 VJC524294:VJC524299 VSY524294:VSY524299 WCU524294:WCU524299 WMQ524294:WMQ524299 WWM524294:WWM524299 AE589830:AE589835 KA589830:KA589835 TW589830:TW589835 ADS589830:ADS589835 ANO589830:ANO589835 AXK589830:AXK589835 BHG589830:BHG589835 BRC589830:BRC589835 CAY589830:CAY589835 CKU589830:CKU589835 CUQ589830:CUQ589835 DEM589830:DEM589835 DOI589830:DOI589835 DYE589830:DYE589835 EIA589830:EIA589835 ERW589830:ERW589835 FBS589830:FBS589835 FLO589830:FLO589835 FVK589830:FVK589835 GFG589830:GFG589835 GPC589830:GPC589835 GYY589830:GYY589835 HIU589830:HIU589835 HSQ589830:HSQ589835 ICM589830:ICM589835 IMI589830:IMI589835 IWE589830:IWE589835 JGA589830:JGA589835 JPW589830:JPW589835 JZS589830:JZS589835 KJO589830:KJO589835 KTK589830:KTK589835 LDG589830:LDG589835 LNC589830:LNC589835 LWY589830:LWY589835 MGU589830:MGU589835 MQQ589830:MQQ589835 NAM589830:NAM589835 NKI589830:NKI589835 NUE589830:NUE589835 OEA589830:OEA589835 ONW589830:ONW589835 OXS589830:OXS589835 PHO589830:PHO589835 PRK589830:PRK589835 QBG589830:QBG589835 QLC589830:QLC589835 QUY589830:QUY589835 REU589830:REU589835 ROQ589830:ROQ589835 RYM589830:RYM589835 SII589830:SII589835 SSE589830:SSE589835 TCA589830:TCA589835 TLW589830:TLW589835 TVS589830:TVS589835 UFO589830:UFO589835 UPK589830:UPK589835 UZG589830:UZG589835 VJC589830:VJC589835 VSY589830:VSY589835 WCU589830:WCU589835 WMQ589830:WMQ589835 WWM589830:WWM589835 AE655366:AE655371 KA655366:KA655371 TW655366:TW655371 ADS655366:ADS655371 ANO655366:ANO655371 AXK655366:AXK655371 BHG655366:BHG655371 BRC655366:BRC655371 CAY655366:CAY655371 CKU655366:CKU655371 CUQ655366:CUQ655371 DEM655366:DEM655371 DOI655366:DOI655371 DYE655366:DYE655371 EIA655366:EIA655371 ERW655366:ERW655371 FBS655366:FBS655371 FLO655366:FLO655371 FVK655366:FVK655371 GFG655366:GFG655371 GPC655366:GPC655371 GYY655366:GYY655371 HIU655366:HIU655371 HSQ655366:HSQ655371 ICM655366:ICM655371 IMI655366:IMI655371 IWE655366:IWE655371 JGA655366:JGA655371 JPW655366:JPW655371 JZS655366:JZS655371 KJO655366:KJO655371 KTK655366:KTK655371 LDG655366:LDG655371 LNC655366:LNC655371 LWY655366:LWY655371 MGU655366:MGU655371 MQQ655366:MQQ655371 NAM655366:NAM655371 NKI655366:NKI655371 NUE655366:NUE655371 OEA655366:OEA655371 ONW655366:ONW655371 OXS655366:OXS655371 PHO655366:PHO655371 PRK655366:PRK655371 QBG655366:QBG655371 QLC655366:QLC655371 QUY655366:QUY655371 REU655366:REU655371 ROQ655366:ROQ655371 RYM655366:RYM655371 SII655366:SII655371 SSE655366:SSE655371 TCA655366:TCA655371 TLW655366:TLW655371 TVS655366:TVS655371 UFO655366:UFO655371 UPK655366:UPK655371 UZG655366:UZG655371 VJC655366:VJC655371 VSY655366:VSY655371 WCU655366:WCU655371 WMQ655366:WMQ655371 WWM655366:WWM655371 AE720902:AE720907 KA720902:KA720907 TW720902:TW720907 ADS720902:ADS720907 ANO720902:ANO720907 AXK720902:AXK720907 BHG720902:BHG720907 BRC720902:BRC720907 CAY720902:CAY720907 CKU720902:CKU720907 CUQ720902:CUQ720907 DEM720902:DEM720907 DOI720902:DOI720907 DYE720902:DYE720907 EIA720902:EIA720907 ERW720902:ERW720907 FBS720902:FBS720907 FLO720902:FLO720907 FVK720902:FVK720907 GFG720902:GFG720907 GPC720902:GPC720907 GYY720902:GYY720907 HIU720902:HIU720907 HSQ720902:HSQ720907 ICM720902:ICM720907 IMI720902:IMI720907 IWE720902:IWE720907 JGA720902:JGA720907 JPW720902:JPW720907 JZS720902:JZS720907 KJO720902:KJO720907 KTK720902:KTK720907 LDG720902:LDG720907 LNC720902:LNC720907 LWY720902:LWY720907 MGU720902:MGU720907 MQQ720902:MQQ720907 NAM720902:NAM720907 NKI720902:NKI720907 NUE720902:NUE720907 OEA720902:OEA720907 ONW720902:ONW720907 OXS720902:OXS720907 PHO720902:PHO720907 PRK720902:PRK720907 QBG720902:QBG720907 QLC720902:QLC720907 QUY720902:QUY720907 REU720902:REU720907 ROQ720902:ROQ720907 RYM720902:RYM720907 SII720902:SII720907 SSE720902:SSE720907 TCA720902:TCA720907 TLW720902:TLW720907 TVS720902:TVS720907 UFO720902:UFO720907 UPK720902:UPK720907 UZG720902:UZG720907 VJC720902:VJC720907 VSY720902:VSY720907 WCU720902:WCU720907 WMQ720902:WMQ720907 WWM720902:WWM720907 AE786438:AE786443 KA786438:KA786443 TW786438:TW786443 ADS786438:ADS786443 ANO786438:ANO786443 AXK786438:AXK786443 BHG786438:BHG786443 BRC786438:BRC786443 CAY786438:CAY786443 CKU786438:CKU786443 CUQ786438:CUQ786443 DEM786438:DEM786443 DOI786438:DOI786443 DYE786438:DYE786443 EIA786438:EIA786443 ERW786438:ERW786443 FBS786438:FBS786443 FLO786438:FLO786443 FVK786438:FVK786443 GFG786438:GFG786443 GPC786438:GPC786443 GYY786438:GYY786443 HIU786438:HIU786443 HSQ786438:HSQ786443 ICM786438:ICM786443 IMI786438:IMI786443 IWE786438:IWE786443 JGA786438:JGA786443 JPW786438:JPW786443 JZS786438:JZS786443 KJO786438:KJO786443 KTK786438:KTK786443 LDG786438:LDG786443 LNC786438:LNC786443 LWY786438:LWY786443 MGU786438:MGU786443 MQQ786438:MQQ786443 NAM786438:NAM786443 NKI786438:NKI786443 NUE786438:NUE786443 OEA786438:OEA786443 ONW786438:ONW786443 OXS786438:OXS786443 PHO786438:PHO786443 PRK786438:PRK786443 QBG786438:QBG786443 QLC786438:QLC786443 QUY786438:QUY786443 REU786438:REU786443 ROQ786438:ROQ786443 RYM786438:RYM786443 SII786438:SII786443 SSE786438:SSE786443 TCA786438:TCA786443 TLW786438:TLW786443 TVS786438:TVS786443 UFO786438:UFO786443 UPK786438:UPK786443 UZG786438:UZG786443 VJC786438:VJC786443 VSY786438:VSY786443 WCU786438:WCU786443 WMQ786438:WMQ786443 WWM786438:WWM786443 AE851974:AE851979 KA851974:KA851979 TW851974:TW851979 ADS851974:ADS851979 ANO851974:ANO851979 AXK851974:AXK851979 BHG851974:BHG851979 BRC851974:BRC851979 CAY851974:CAY851979 CKU851974:CKU851979 CUQ851974:CUQ851979 DEM851974:DEM851979 DOI851974:DOI851979 DYE851974:DYE851979 EIA851974:EIA851979 ERW851974:ERW851979 FBS851974:FBS851979 FLO851974:FLO851979 FVK851974:FVK851979 GFG851974:GFG851979 GPC851974:GPC851979 GYY851974:GYY851979 HIU851974:HIU851979 HSQ851974:HSQ851979 ICM851974:ICM851979 IMI851974:IMI851979 IWE851974:IWE851979 JGA851974:JGA851979 JPW851974:JPW851979 JZS851974:JZS851979 KJO851974:KJO851979 KTK851974:KTK851979 LDG851974:LDG851979 LNC851974:LNC851979 LWY851974:LWY851979 MGU851974:MGU851979 MQQ851974:MQQ851979 NAM851974:NAM851979 NKI851974:NKI851979 NUE851974:NUE851979 OEA851974:OEA851979 ONW851974:ONW851979 OXS851974:OXS851979 PHO851974:PHO851979 PRK851974:PRK851979 QBG851974:QBG851979 QLC851974:QLC851979 QUY851974:QUY851979 REU851974:REU851979 ROQ851974:ROQ851979 RYM851974:RYM851979 SII851974:SII851979 SSE851974:SSE851979 TCA851974:TCA851979 TLW851974:TLW851979 TVS851974:TVS851979 UFO851974:UFO851979 UPK851974:UPK851979 UZG851974:UZG851979 VJC851974:VJC851979 VSY851974:VSY851979 WCU851974:WCU851979 WMQ851974:WMQ851979 WWM851974:WWM851979 AE917510:AE917515 KA917510:KA917515 TW917510:TW917515 ADS917510:ADS917515 ANO917510:ANO917515 AXK917510:AXK917515 BHG917510:BHG917515 BRC917510:BRC917515 CAY917510:CAY917515 CKU917510:CKU917515 CUQ917510:CUQ917515 DEM917510:DEM917515 DOI917510:DOI917515 DYE917510:DYE917515 EIA917510:EIA917515 ERW917510:ERW917515 FBS917510:FBS917515 FLO917510:FLO917515 FVK917510:FVK917515 GFG917510:GFG917515 GPC917510:GPC917515 GYY917510:GYY917515 HIU917510:HIU917515 HSQ917510:HSQ917515 ICM917510:ICM917515 IMI917510:IMI917515 IWE917510:IWE917515 JGA917510:JGA917515 JPW917510:JPW917515 JZS917510:JZS917515 KJO917510:KJO917515 KTK917510:KTK917515 LDG917510:LDG917515 LNC917510:LNC917515 LWY917510:LWY917515 MGU917510:MGU917515 MQQ917510:MQQ917515 NAM917510:NAM917515 NKI917510:NKI917515 NUE917510:NUE917515 OEA917510:OEA917515 ONW917510:ONW917515 OXS917510:OXS917515 PHO917510:PHO917515 PRK917510:PRK917515 QBG917510:QBG917515 QLC917510:QLC917515 QUY917510:QUY917515 REU917510:REU917515 ROQ917510:ROQ917515 RYM917510:RYM917515 SII917510:SII917515 SSE917510:SSE917515 TCA917510:TCA917515 TLW917510:TLW917515 TVS917510:TVS917515 UFO917510:UFO917515 UPK917510:UPK917515 UZG917510:UZG917515 VJC917510:VJC917515 VSY917510:VSY917515 WCU917510:WCU917515 WMQ917510:WMQ917515 WWM917510:WWM917515 AE983046:AE983051 KA983046:KA983051 TW983046:TW983051 ADS983046:ADS983051 ANO983046:ANO983051 AXK983046:AXK983051 BHG983046:BHG983051 BRC983046:BRC983051 CAY983046:CAY983051 CKU983046:CKU983051 CUQ983046:CUQ983051 DEM983046:DEM983051 DOI983046:DOI983051 DYE983046:DYE983051 EIA983046:EIA983051 ERW983046:ERW983051 FBS983046:FBS983051 FLO983046:FLO983051 FVK983046:FVK983051 GFG983046:GFG983051 GPC983046:GPC983051 GYY983046:GYY983051 HIU983046:HIU983051 HSQ983046:HSQ983051 ICM983046:ICM983051 IMI983046:IMI983051 IWE983046:IWE983051 JGA983046:JGA983051 JPW983046:JPW983051 JZS983046:JZS983051 KJO983046:KJO983051 KTK983046:KTK983051 LDG983046:LDG983051 LNC983046:LNC983051 LWY983046:LWY983051 MGU983046:MGU983051 MQQ983046:MQQ983051 NAM983046:NAM983051 NKI983046:NKI983051 NUE983046:NUE983051 OEA983046:OEA983051 ONW983046:ONW983051 OXS983046:OXS983051 PHO983046:PHO983051 PRK983046:PRK983051 QBG983046:QBG983051 QLC983046:QLC983051 QUY983046:QUY983051 REU983046:REU983051 ROQ983046:ROQ983051 RYM983046:RYM983051 SII983046:SII983051 SSE983046:SSE983051 TCA983046:TCA983051 TLW983046:TLW983051 TVS983046:TVS983051 UFO983046:UFO983051 UPK983046:UPK983051 UZG983046:UZG983051 VJC983046:VJC983051 VSY983046:VSY983051 WCU983046:WCU983051 WMQ983046:WMQ983051 WWM983046:WWM983051">
      <formula1>สาเหตุย่อย</formula1>
    </dataValidation>
    <dataValidation type="list" allowBlank="1" showInputMessage="1" showErrorMessage="1" sqref="AC49:AC55 JY49:JY55 TU49:TU55 ADQ49:ADQ55 ANM49:ANM55 AXI49:AXI55 BHE49:BHE55 BRA49:BRA55 CAW49:CAW55 CKS49:CKS55 CUO49:CUO55 DEK49:DEK55 DOG49:DOG55 DYC49:DYC55 EHY49:EHY55 ERU49:ERU55 FBQ49:FBQ55 FLM49:FLM55 FVI49:FVI55 GFE49:GFE55 GPA49:GPA55 GYW49:GYW55 HIS49:HIS55 HSO49:HSO55 ICK49:ICK55 IMG49:IMG55 IWC49:IWC55 JFY49:JFY55 JPU49:JPU55 JZQ49:JZQ55 KJM49:KJM55 KTI49:KTI55 LDE49:LDE55 LNA49:LNA55 LWW49:LWW55 MGS49:MGS55 MQO49:MQO55 NAK49:NAK55 NKG49:NKG55 NUC49:NUC55 ODY49:ODY55 ONU49:ONU55 OXQ49:OXQ55 PHM49:PHM55 PRI49:PRI55 QBE49:QBE55 QLA49:QLA55 QUW49:QUW55 RES49:RES55 ROO49:ROO55 RYK49:RYK55 SIG49:SIG55 SSC49:SSC55 TBY49:TBY55 TLU49:TLU55 TVQ49:TVQ55 UFM49:UFM55 UPI49:UPI55 UZE49:UZE55 VJA49:VJA55 VSW49:VSW55 WCS49:WCS55 WMO49:WMO55 WWK49:WWK55 AC65585:AC65591 JY65585:JY65591 TU65585:TU65591 ADQ65585:ADQ65591 ANM65585:ANM65591 AXI65585:AXI65591 BHE65585:BHE65591 BRA65585:BRA65591 CAW65585:CAW65591 CKS65585:CKS65591 CUO65585:CUO65591 DEK65585:DEK65591 DOG65585:DOG65591 DYC65585:DYC65591 EHY65585:EHY65591 ERU65585:ERU65591 FBQ65585:FBQ65591 FLM65585:FLM65591 FVI65585:FVI65591 GFE65585:GFE65591 GPA65585:GPA65591 GYW65585:GYW65591 HIS65585:HIS65591 HSO65585:HSO65591 ICK65585:ICK65591 IMG65585:IMG65591 IWC65585:IWC65591 JFY65585:JFY65591 JPU65585:JPU65591 JZQ65585:JZQ65591 KJM65585:KJM65591 KTI65585:KTI65591 LDE65585:LDE65591 LNA65585:LNA65591 LWW65585:LWW65591 MGS65585:MGS65591 MQO65585:MQO65591 NAK65585:NAK65591 NKG65585:NKG65591 NUC65585:NUC65591 ODY65585:ODY65591 ONU65585:ONU65591 OXQ65585:OXQ65591 PHM65585:PHM65591 PRI65585:PRI65591 QBE65585:QBE65591 QLA65585:QLA65591 QUW65585:QUW65591 RES65585:RES65591 ROO65585:ROO65591 RYK65585:RYK65591 SIG65585:SIG65591 SSC65585:SSC65591 TBY65585:TBY65591 TLU65585:TLU65591 TVQ65585:TVQ65591 UFM65585:UFM65591 UPI65585:UPI65591 UZE65585:UZE65591 VJA65585:VJA65591 VSW65585:VSW65591 WCS65585:WCS65591 WMO65585:WMO65591 WWK65585:WWK65591 AC131121:AC131127 JY131121:JY131127 TU131121:TU131127 ADQ131121:ADQ131127 ANM131121:ANM131127 AXI131121:AXI131127 BHE131121:BHE131127 BRA131121:BRA131127 CAW131121:CAW131127 CKS131121:CKS131127 CUO131121:CUO131127 DEK131121:DEK131127 DOG131121:DOG131127 DYC131121:DYC131127 EHY131121:EHY131127 ERU131121:ERU131127 FBQ131121:FBQ131127 FLM131121:FLM131127 FVI131121:FVI131127 GFE131121:GFE131127 GPA131121:GPA131127 GYW131121:GYW131127 HIS131121:HIS131127 HSO131121:HSO131127 ICK131121:ICK131127 IMG131121:IMG131127 IWC131121:IWC131127 JFY131121:JFY131127 JPU131121:JPU131127 JZQ131121:JZQ131127 KJM131121:KJM131127 KTI131121:KTI131127 LDE131121:LDE131127 LNA131121:LNA131127 LWW131121:LWW131127 MGS131121:MGS131127 MQO131121:MQO131127 NAK131121:NAK131127 NKG131121:NKG131127 NUC131121:NUC131127 ODY131121:ODY131127 ONU131121:ONU131127 OXQ131121:OXQ131127 PHM131121:PHM131127 PRI131121:PRI131127 QBE131121:QBE131127 QLA131121:QLA131127 QUW131121:QUW131127 RES131121:RES131127 ROO131121:ROO131127 RYK131121:RYK131127 SIG131121:SIG131127 SSC131121:SSC131127 TBY131121:TBY131127 TLU131121:TLU131127 TVQ131121:TVQ131127 UFM131121:UFM131127 UPI131121:UPI131127 UZE131121:UZE131127 VJA131121:VJA131127 VSW131121:VSW131127 WCS131121:WCS131127 WMO131121:WMO131127 WWK131121:WWK131127 AC196657:AC196663 JY196657:JY196663 TU196657:TU196663 ADQ196657:ADQ196663 ANM196657:ANM196663 AXI196657:AXI196663 BHE196657:BHE196663 BRA196657:BRA196663 CAW196657:CAW196663 CKS196657:CKS196663 CUO196657:CUO196663 DEK196657:DEK196663 DOG196657:DOG196663 DYC196657:DYC196663 EHY196657:EHY196663 ERU196657:ERU196663 FBQ196657:FBQ196663 FLM196657:FLM196663 FVI196657:FVI196663 GFE196657:GFE196663 GPA196657:GPA196663 GYW196657:GYW196663 HIS196657:HIS196663 HSO196657:HSO196663 ICK196657:ICK196663 IMG196657:IMG196663 IWC196657:IWC196663 JFY196657:JFY196663 JPU196657:JPU196663 JZQ196657:JZQ196663 KJM196657:KJM196663 KTI196657:KTI196663 LDE196657:LDE196663 LNA196657:LNA196663 LWW196657:LWW196663 MGS196657:MGS196663 MQO196657:MQO196663 NAK196657:NAK196663 NKG196657:NKG196663 NUC196657:NUC196663 ODY196657:ODY196663 ONU196657:ONU196663 OXQ196657:OXQ196663 PHM196657:PHM196663 PRI196657:PRI196663 QBE196657:QBE196663 QLA196657:QLA196663 QUW196657:QUW196663 RES196657:RES196663 ROO196657:ROO196663 RYK196657:RYK196663 SIG196657:SIG196663 SSC196657:SSC196663 TBY196657:TBY196663 TLU196657:TLU196663 TVQ196657:TVQ196663 UFM196657:UFM196663 UPI196657:UPI196663 UZE196657:UZE196663 VJA196657:VJA196663 VSW196657:VSW196663 WCS196657:WCS196663 WMO196657:WMO196663 WWK196657:WWK196663 AC262193:AC262199 JY262193:JY262199 TU262193:TU262199 ADQ262193:ADQ262199 ANM262193:ANM262199 AXI262193:AXI262199 BHE262193:BHE262199 BRA262193:BRA262199 CAW262193:CAW262199 CKS262193:CKS262199 CUO262193:CUO262199 DEK262193:DEK262199 DOG262193:DOG262199 DYC262193:DYC262199 EHY262193:EHY262199 ERU262193:ERU262199 FBQ262193:FBQ262199 FLM262193:FLM262199 FVI262193:FVI262199 GFE262193:GFE262199 GPA262193:GPA262199 GYW262193:GYW262199 HIS262193:HIS262199 HSO262193:HSO262199 ICK262193:ICK262199 IMG262193:IMG262199 IWC262193:IWC262199 JFY262193:JFY262199 JPU262193:JPU262199 JZQ262193:JZQ262199 KJM262193:KJM262199 KTI262193:KTI262199 LDE262193:LDE262199 LNA262193:LNA262199 LWW262193:LWW262199 MGS262193:MGS262199 MQO262193:MQO262199 NAK262193:NAK262199 NKG262193:NKG262199 NUC262193:NUC262199 ODY262193:ODY262199 ONU262193:ONU262199 OXQ262193:OXQ262199 PHM262193:PHM262199 PRI262193:PRI262199 QBE262193:QBE262199 QLA262193:QLA262199 QUW262193:QUW262199 RES262193:RES262199 ROO262193:ROO262199 RYK262193:RYK262199 SIG262193:SIG262199 SSC262193:SSC262199 TBY262193:TBY262199 TLU262193:TLU262199 TVQ262193:TVQ262199 UFM262193:UFM262199 UPI262193:UPI262199 UZE262193:UZE262199 VJA262193:VJA262199 VSW262193:VSW262199 WCS262193:WCS262199 WMO262193:WMO262199 WWK262193:WWK262199 AC327729:AC327735 JY327729:JY327735 TU327729:TU327735 ADQ327729:ADQ327735 ANM327729:ANM327735 AXI327729:AXI327735 BHE327729:BHE327735 BRA327729:BRA327735 CAW327729:CAW327735 CKS327729:CKS327735 CUO327729:CUO327735 DEK327729:DEK327735 DOG327729:DOG327735 DYC327729:DYC327735 EHY327729:EHY327735 ERU327729:ERU327735 FBQ327729:FBQ327735 FLM327729:FLM327735 FVI327729:FVI327735 GFE327729:GFE327735 GPA327729:GPA327735 GYW327729:GYW327735 HIS327729:HIS327735 HSO327729:HSO327735 ICK327729:ICK327735 IMG327729:IMG327735 IWC327729:IWC327735 JFY327729:JFY327735 JPU327729:JPU327735 JZQ327729:JZQ327735 KJM327729:KJM327735 KTI327729:KTI327735 LDE327729:LDE327735 LNA327729:LNA327735 LWW327729:LWW327735 MGS327729:MGS327735 MQO327729:MQO327735 NAK327729:NAK327735 NKG327729:NKG327735 NUC327729:NUC327735 ODY327729:ODY327735 ONU327729:ONU327735 OXQ327729:OXQ327735 PHM327729:PHM327735 PRI327729:PRI327735 QBE327729:QBE327735 QLA327729:QLA327735 QUW327729:QUW327735 RES327729:RES327735 ROO327729:ROO327735 RYK327729:RYK327735 SIG327729:SIG327735 SSC327729:SSC327735 TBY327729:TBY327735 TLU327729:TLU327735 TVQ327729:TVQ327735 UFM327729:UFM327735 UPI327729:UPI327735 UZE327729:UZE327735 VJA327729:VJA327735 VSW327729:VSW327735 WCS327729:WCS327735 WMO327729:WMO327735 WWK327729:WWK327735 AC393265:AC393271 JY393265:JY393271 TU393265:TU393271 ADQ393265:ADQ393271 ANM393265:ANM393271 AXI393265:AXI393271 BHE393265:BHE393271 BRA393265:BRA393271 CAW393265:CAW393271 CKS393265:CKS393271 CUO393265:CUO393271 DEK393265:DEK393271 DOG393265:DOG393271 DYC393265:DYC393271 EHY393265:EHY393271 ERU393265:ERU393271 FBQ393265:FBQ393271 FLM393265:FLM393271 FVI393265:FVI393271 GFE393265:GFE393271 GPA393265:GPA393271 GYW393265:GYW393271 HIS393265:HIS393271 HSO393265:HSO393271 ICK393265:ICK393271 IMG393265:IMG393271 IWC393265:IWC393271 JFY393265:JFY393271 JPU393265:JPU393271 JZQ393265:JZQ393271 KJM393265:KJM393271 KTI393265:KTI393271 LDE393265:LDE393271 LNA393265:LNA393271 LWW393265:LWW393271 MGS393265:MGS393271 MQO393265:MQO393271 NAK393265:NAK393271 NKG393265:NKG393271 NUC393265:NUC393271 ODY393265:ODY393271 ONU393265:ONU393271 OXQ393265:OXQ393271 PHM393265:PHM393271 PRI393265:PRI393271 QBE393265:QBE393271 QLA393265:QLA393271 QUW393265:QUW393271 RES393265:RES393271 ROO393265:ROO393271 RYK393265:RYK393271 SIG393265:SIG393271 SSC393265:SSC393271 TBY393265:TBY393271 TLU393265:TLU393271 TVQ393265:TVQ393271 UFM393265:UFM393271 UPI393265:UPI393271 UZE393265:UZE393271 VJA393265:VJA393271 VSW393265:VSW393271 WCS393265:WCS393271 WMO393265:WMO393271 WWK393265:WWK393271 AC458801:AC458807 JY458801:JY458807 TU458801:TU458807 ADQ458801:ADQ458807 ANM458801:ANM458807 AXI458801:AXI458807 BHE458801:BHE458807 BRA458801:BRA458807 CAW458801:CAW458807 CKS458801:CKS458807 CUO458801:CUO458807 DEK458801:DEK458807 DOG458801:DOG458807 DYC458801:DYC458807 EHY458801:EHY458807 ERU458801:ERU458807 FBQ458801:FBQ458807 FLM458801:FLM458807 FVI458801:FVI458807 GFE458801:GFE458807 GPA458801:GPA458807 GYW458801:GYW458807 HIS458801:HIS458807 HSO458801:HSO458807 ICK458801:ICK458807 IMG458801:IMG458807 IWC458801:IWC458807 JFY458801:JFY458807 JPU458801:JPU458807 JZQ458801:JZQ458807 KJM458801:KJM458807 KTI458801:KTI458807 LDE458801:LDE458807 LNA458801:LNA458807 LWW458801:LWW458807 MGS458801:MGS458807 MQO458801:MQO458807 NAK458801:NAK458807 NKG458801:NKG458807 NUC458801:NUC458807 ODY458801:ODY458807 ONU458801:ONU458807 OXQ458801:OXQ458807 PHM458801:PHM458807 PRI458801:PRI458807 QBE458801:QBE458807 QLA458801:QLA458807 QUW458801:QUW458807 RES458801:RES458807 ROO458801:ROO458807 RYK458801:RYK458807 SIG458801:SIG458807 SSC458801:SSC458807 TBY458801:TBY458807 TLU458801:TLU458807 TVQ458801:TVQ458807 UFM458801:UFM458807 UPI458801:UPI458807 UZE458801:UZE458807 VJA458801:VJA458807 VSW458801:VSW458807 WCS458801:WCS458807 WMO458801:WMO458807 WWK458801:WWK458807 AC524337:AC524343 JY524337:JY524343 TU524337:TU524343 ADQ524337:ADQ524343 ANM524337:ANM524343 AXI524337:AXI524343 BHE524337:BHE524343 BRA524337:BRA524343 CAW524337:CAW524343 CKS524337:CKS524343 CUO524337:CUO524343 DEK524337:DEK524343 DOG524337:DOG524343 DYC524337:DYC524343 EHY524337:EHY524343 ERU524337:ERU524343 FBQ524337:FBQ524343 FLM524337:FLM524343 FVI524337:FVI524343 GFE524337:GFE524343 GPA524337:GPA524343 GYW524337:GYW524343 HIS524337:HIS524343 HSO524337:HSO524343 ICK524337:ICK524343 IMG524337:IMG524343 IWC524337:IWC524343 JFY524337:JFY524343 JPU524337:JPU524343 JZQ524337:JZQ524343 KJM524337:KJM524343 KTI524337:KTI524343 LDE524337:LDE524343 LNA524337:LNA524343 LWW524337:LWW524343 MGS524337:MGS524343 MQO524337:MQO524343 NAK524337:NAK524343 NKG524337:NKG524343 NUC524337:NUC524343 ODY524337:ODY524343 ONU524337:ONU524343 OXQ524337:OXQ524343 PHM524337:PHM524343 PRI524337:PRI524343 QBE524337:QBE524343 QLA524337:QLA524343 QUW524337:QUW524343 RES524337:RES524343 ROO524337:ROO524343 RYK524337:RYK524343 SIG524337:SIG524343 SSC524337:SSC524343 TBY524337:TBY524343 TLU524337:TLU524343 TVQ524337:TVQ524343 UFM524337:UFM524343 UPI524337:UPI524343 UZE524337:UZE524343 VJA524337:VJA524343 VSW524337:VSW524343 WCS524337:WCS524343 WMO524337:WMO524343 WWK524337:WWK524343 AC589873:AC589879 JY589873:JY589879 TU589873:TU589879 ADQ589873:ADQ589879 ANM589873:ANM589879 AXI589873:AXI589879 BHE589873:BHE589879 BRA589873:BRA589879 CAW589873:CAW589879 CKS589873:CKS589879 CUO589873:CUO589879 DEK589873:DEK589879 DOG589873:DOG589879 DYC589873:DYC589879 EHY589873:EHY589879 ERU589873:ERU589879 FBQ589873:FBQ589879 FLM589873:FLM589879 FVI589873:FVI589879 GFE589873:GFE589879 GPA589873:GPA589879 GYW589873:GYW589879 HIS589873:HIS589879 HSO589873:HSO589879 ICK589873:ICK589879 IMG589873:IMG589879 IWC589873:IWC589879 JFY589873:JFY589879 JPU589873:JPU589879 JZQ589873:JZQ589879 KJM589873:KJM589879 KTI589873:KTI589879 LDE589873:LDE589879 LNA589873:LNA589879 LWW589873:LWW589879 MGS589873:MGS589879 MQO589873:MQO589879 NAK589873:NAK589879 NKG589873:NKG589879 NUC589873:NUC589879 ODY589873:ODY589879 ONU589873:ONU589879 OXQ589873:OXQ589879 PHM589873:PHM589879 PRI589873:PRI589879 QBE589873:QBE589879 QLA589873:QLA589879 QUW589873:QUW589879 RES589873:RES589879 ROO589873:ROO589879 RYK589873:RYK589879 SIG589873:SIG589879 SSC589873:SSC589879 TBY589873:TBY589879 TLU589873:TLU589879 TVQ589873:TVQ589879 UFM589873:UFM589879 UPI589873:UPI589879 UZE589873:UZE589879 VJA589873:VJA589879 VSW589873:VSW589879 WCS589873:WCS589879 WMO589873:WMO589879 WWK589873:WWK589879 AC655409:AC655415 JY655409:JY655415 TU655409:TU655415 ADQ655409:ADQ655415 ANM655409:ANM655415 AXI655409:AXI655415 BHE655409:BHE655415 BRA655409:BRA655415 CAW655409:CAW655415 CKS655409:CKS655415 CUO655409:CUO655415 DEK655409:DEK655415 DOG655409:DOG655415 DYC655409:DYC655415 EHY655409:EHY655415 ERU655409:ERU655415 FBQ655409:FBQ655415 FLM655409:FLM655415 FVI655409:FVI655415 GFE655409:GFE655415 GPA655409:GPA655415 GYW655409:GYW655415 HIS655409:HIS655415 HSO655409:HSO655415 ICK655409:ICK655415 IMG655409:IMG655415 IWC655409:IWC655415 JFY655409:JFY655415 JPU655409:JPU655415 JZQ655409:JZQ655415 KJM655409:KJM655415 KTI655409:KTI655415 LDE655409:LDE655415 LNA655409:LNA655415 LWW655409:LWW655415 MGS655409:MGS655415 MQO655409:MQO655415 NAK655409:NAK655415 NKG655409:NKG655415 NUC655409:NUC655415 ODY655409:ODY655415 ONU655409:ONU655415 OXQ655409:OXQ655415 PHM655409:PHM655415 PRI655409:PRI655415 QBE655409:QBE655415 QLA655409:QLA655415 QUW655409:QUW655415 RES655409:RES655415 ROO655409:ROO655415 RYK655409:RYK655415 SIG655409:SIG655415 SSC655409:SSC655415 TBY655409:TBY655415 TLU655409:TLU655415 TVQ655409:TVQ655415 UFM655409:UFM655415 UPI655409:UPI655415 UZE655409:UZE655415 VJA655409:VJA655415 VSW655409:VSW655415 WCS655409:WCS655415 WMO655409:WMO655415 WWK655409:WWK655415 AC720945:AC720951 JY720945:JY720951 TU720945:TU720951 ADQ720945:ADQ720951 ANM720945:ANM720951 AXI720945:AXI720951 BHE720945:BHE720951 BRA720945:BRA720951 CAW720945:CAW720951 CKS720945:CKS720951 CUO720945:CUO720951 DEK720945:DEK720951 DOG720945:DOG720951 DYC720945:DYC720951 EHY720945:EHY720951 ERU720945:ERU720951 FBQ720945:FBQ720951 FLM720945:FLM720951 FVI720945:FVI720951 GFE720945:GFE720951 GPA720945:GPA720951 GYW720945:GYW720951 HIS720945:HIS720951 HSO720945:HSO720951 ICK720945:ICK720951 IMG720945:IMG720951 IWC720945:IWC720951 JFY720945:JFY720951 JPU720945:JPU720951 JZQ720945:JZQ720951 KJM720945:KJM720951 KTI720945:KTI720951 LDE720945:LDE720951 LNA720945:LNA720951 LWW720945:LWW720951 MGS720945:MGS720951 MQO720945:MQO720951 NAK720945:NAK720951 NKG720945:NKG720951 NUC720945:NUC720951 ODY720945:ODY720951 ONU720945:ONU720951 OXQ720945:OXQ720951 PHM720945:PHM720951 PRI720945:PRI720951 QBE720945:QBE720951 QLA720945:QLA720951 QUW720945:QUW720951 RES720945:RES720951 ROO720945:ROO720951 RYK720945:RYK720951 SIG720945:SIG720951 SSC720945:SSC720951 TBY720945:TBY720951 TLU720945:TLU720951 TVQ720945:TVQ720951 UFM720945:UFM720951 UPI720945:UPI720951 UZE720945:UZE720951 VJA720945:VJA720951 VSW720945:VSW720951 WCS720945:WCS720951 WMO720945:WMO720951 WWK720945:WWK720951 AC786481:AC786487 JY786481:JY786487 TU786481:TU786487 ADQ786481:ADQ786487 ANM786481:ANM786487 AXI786481:AXI786487 BHE786481:BHE786487 BRA786481:BRA786487 CAW786481:CAW786487 CKS786481:CKS786487 CUO786481:CUO786487 DEK786481:DEK786487 DOG786481:DOG786487 DYC786481:DYC786487 EHY786481:EHY786487 ERU786481:ERU786487 FBQ786481:FBQ786487 FLM786481:FLM786487 FVI786481:FVI786487 GFE786481:GFE786487 GPA786481:GPA786487 GYW786481:GYW786487 HIS786481:HIS786487 HSO786481:HSO786487 ICK786481:ICK786487 IMG786481:IMG786487 IWC786481:IWC786487 JFY786481:JFY786487 JPU786481:JPU786487 JZQ786481:JZQ786487 KJM786481:KJM786487 KTI786481:KTI786487 LDE786481:LDE786487 LNA786481:LNA786487 LWW786481:LWW786487 MGS786481:MGS786487 MQO786481:MQO786487 NAK786481:NAK786487 NKG786481:NKG786487 NUC786481:NUC786487 ODY786481:ODY786487 ONU786481:ONU786487 OXQ786481:OXQ786487 PHM786481:PHM786487 PRI786481:PRI786487 QBE786481:QBE786487 QLA786481:QLA786487 QUW786481:QUW786487 RES786481:RES786487 ROO786481:ROO786487 RYK786481:RYK786487 SIG786481:SIG786487 SSC786481:SSC786487 TBY786481:TBY786487 TLU786481:TLU786487 TVQ786481:TVQ786487 UFM786481:UFM786487 UPI786481:UPI786487 UZE786481:UZE786487 VJA786481:VJA786487 VSW786481:VSW786487 WCS786481:WCS786487 WMO786481:WMO786487 WWK786481:WWK786487 AC852017:AC852023 JY852017:JY852023 TU852017:TU852023 ADQ852017:ADQ852023 ANM852017:ANM852023 AXI852017:AXI852023 BHE852017:BHE852023 BRA852017:BRA852023 CAW852017:CAW852023 CKS852017:CKS852023 CUO852017:CUO852023 DEK852017:DEK852023 DOG852017:DOG852023 DYC852017:DYC852023 EHY852017:EHY852023 ERU852017:ERU852023 FBQ852017:FBQ852023 FLM852017:FLM852023 FVI852017:FVI852023 GFE852017:GFE852023 GPA852017:GPA852023 GYW852017:GYW852023 HIS852017:HIS852023 HSO852017:HSO852023 ICK852017:ICK852023 IMG852017:IMG852023 IWC852017:IWC852023 JFY852017:JFY852023 JPU852017:JPU852023 JZQ852017:JZQ852023 KJM852017:KJM852023 KTI852017:KTI852023 LDE852017:LDE852023 LNA852017:LNA852023 LWW852017:LWW852023 MGS852017:MGS852023 MQO852017:MQO852023 NAK852017:NAK852023 NKG852017:NKG852023 NUC852017:NUC852023 ODY852017:ODY852023 ONU852017:ONU852023 OXQ852017:OXQ852023 PHM852017:PHM852023 PRI852017:PRI852023 QBE852017:QBE852023 QLA852017:QLA852023 QUW852017:QUW852023 RES852017:RES852023 ROO852017:ROO852023 RYK852017:RYK852023 SIG852017:SIG852023 SSC852017:SSC852023 TBY852017:TBY852023 TLU852017:TLU852023 TVQ852017:TVQ852023 UFM852017:UFM852023 UPI852017:UPI852023 UZE852017:UZE852023 VJA852017:VJA852023 VSW852017:VSW852023 WCS852017:WCS852023 WMO852017:WMO852023 WWK852017:WWK852023 AC917553:AC917559 JY917553:JY917559 TU917553:TU917559 ADQ917553:ADQ917559 ANM917553:ANM917559 AXI917553:AXI917559 BHE917553:BHE917559 BRA917553:BRA917559 CAW917553:CAW917559 CKS917553:CKS917559 CUO917553:CUO917559 DEK917553:DEK917559 DOG917553:DOG917559 DYC917553:DYC917559 EHY917553:EHY917559 ERU917553:ERU917559 FBQ917553:FBQ917559 FLM917553:FLM917559 FVI917553:FVI917559 GFE917553:GFE917559 GPA917553:GPA917559 GYW917553:GYW917559 HIS917553:HIS917559 HSO917553:HSO917559 ICK917553:ICK917559 IMG917553:IMG917559 IWC917553:IWC917559 JFY917553:JFY917559 JPU917553:JPU917559 JZQ917553:JZQ917559 KJM917553:KJM917559 KTI917553:KTI917559 LDE917553:LDE917559 LNA917553:LNA917559 LWW917553:LWW917559 MGS917553:MGS917559 MQO917553:MQO917559 NAK917553:NAK917559 NKG917553:NKG917559 NUC917553:NUC917559 ODY917553:ODY917559 ONU917553:ONU917559 OXQ917553:OXQ917559 PHM917553:PHM917559 PRI917553:PRI917559 QBE917553:QBE917559 QLA917553:QLA917559 QUW917553:QUW917559 RES917553:RES917559 ROO917553:ROO917559 RYK917553:RYK917559 SIG917553:SIG917559 SSC917553:SSC917559 TBY917553:TBY917559 TLU917553:TLU917559 TVQ917553:TVQ917559 UFM917553:UFM917559 UPI917553:UPI917559 UZE917553:UZE917559 VJA917553:VJA917559 VSW917553:VSW917559 WCS917553:WCS917559 WMO917553:WMO917559 WWK917553:WWK917559 AC983089:AC983095 JY983089:JY983095 TU983089:TU983095 ADQ983089:ADQ983095 ANM983089:ANM983095 AXI983089:AXI983095 BHE983089:BHE983095 BRA983089:BRA983095 CAW983089:CAW983095 CKS983089:CKS983095 CUO983089:CUO983095 DEK983089:DEK983095 DOG983089:DOG983095 DYC983089:DYC983095 EHY983089:EHY983095 ERU983089:ERU983095 FBQ983089:FBQ983095 FLM983089:FLM983095 FVI983089:FVI983095 GFE983089:GFE983095 GPA983089:GPA983095 GYW983089:GYW983095 HIS983089:HIS983095 HSO983089:HSO983095 ICK983089:ICK983095 IMG983089:IMG983095 IWC983089:IWC983095 JFY983089:JFY983095 JPU983089:JPU983095 JZQ983089:JZQ983095 KJM983089:KJM983095 KTI983089:KTI983095 LDE983089:LDE983095 LNA983089:LNA983095 LWW983089:LWW983095 MGS983089:MGS983095 MQO983089:MQO983095 NAK983089:NAK983095 NKG983089:NKG983095 NUC983089:NUC983095 ODY983089:ODY983095 ONU983089:ONU983095 OXQ983089:OXQ983095 PHM983089:PHM983095 PRI983089:PRI983095 QBE983089:QBE983095 QLA983089:QLA983095 QUW983089:QUW983095 RES983089:RES983095 ROO983089:ROO983095 RYK983089:RYK983095 SIG983089:SIG983095 SSC983089:SSC983095 TBY983089:TBY983095 TLU983089:TLU983095 TVQ983089:TVQ983095 UFM983089:UFM983095 UPI983089:UPI983095 UZE983089:UZE983095 VJA983089:VJA983095 VSW983089:VSW983095 WCS983089:WCS983095 WMO983089:WMO983095 WWK983089:WWK983095 AC21:AC47 JY21:JY47 TU21:TU47 ADQ21:ADQ47 ANM21:ANM47 AXI21:AXI47 BHE21:BHE47 BRA21:BRA47 CAW21:CAW47 CKS21:CKS47 CUO21:CUO47 DEK21:DEK47 DOG21:DOG47 DYC21:DYC47 EHY21:EHY47 ERU21:ERU47 FBQ21:FBQ47 FLM21:FLM47 FVI21:FVI47 GFE21:GFE47 GPA21:GPA47 GYW21:GYW47 HIS21:HIS47 HSO21:HSO47 ICK21:ICK47 IMG21:IMG47 IWC21:IWC47 JFY21:JFY47 JPU21:JPU47 JZQ21:JZQ47 KJM21:KJM47 KTI21:KTI47 LDE21:LDE47 LNA21:LNA47 LWW21:LWW47 MGS21:MGS47 MQO21:MQO47 NAK21:NAK47 NKG21:NKG47 NUC21:NUC47 ODY21:ODY47 ONU21:ONU47 OXQ21:OXQ47 PHM21:PHM47 PRI21:PRI47 QBE21:QBE47 QLA21:QLA47 QUW21:QUW47 RES21:RES47 ROO21:ROO47 RYK21:RYK47 SIG21:SIG47 SSC21:SSC47 TBY21:TBY47 TLU21:TLU47 TVQ21:TVQ47 UFM21:UFM47 UPI21:UPI47 UZE21:UZE47 VJA21:VJA47 VSW21:VSW47 WCS21:WCS47 WMO21:WMO47 WWK21:WWK47 AC65557:AC65583 JY65557:JY65583 TU65557:TU65583 ADQ65557:ADQ65583 ANM65557:ANM65583 AXI65557:AXI65583 BHE65557:BHE65583 BRA65557:BRA65583 CAW65557:CAW65583 CKS65557:CKS65583 CUO65557:CUO65583 DEK65557:DEK65583 DOG65557:DOG65583 DYC65557:DYC65583 EHY65557:EHY65583 ERU65557:ERU65583 FBQ65557:FBQ65583 FLM65557:FLM65583 FVI65557:FVI65583 GFE65557:GFE65583 GPA65557:GPA65583 GYW65557:GYW65583 HIS65557:HIS65583 HSO65557:HSO65583 ICK65557:ICK65583 IMG65557:IMG65583 IWC65557:IWC65583 JFY65557:JFY65583 JPU65557:JPU65583 JZQ65557:JZQ65583 KJM65557:KJM65583 KTI65557:KTI65583 LDE65557:LDE65583 LNA65557:LNA65583 LWW65557:LWW65583 MGS65557:MGS65583 MQO65557:MQO65583 NAK65557:NAK65583 NKG65557:NKG65583 NUC65557:NUC65583 ODY65557:ODY65583 ONU65557:ONU65583 OXQ65557:OXQ65583 PHM65557:PHM65583 PRI65557:PRI65583 QBE65557:QBE65583 QLA65557:QLA65583 QUW65557:QUW65583 RES65557:RES65583 ROO65557:ROO65583 RYK65557:RYK65583 SIG65557:SIG65583 SSC65557:SSC65583 TBY65557:TBY65583 TLU65557:TLU65583 TVQ65557:TVQ65583 UFM65557:UFM65583 UPI65557:UPI65583 UZE65557:UZE65583 VJA65557:VJA65583 VSW65557:VSW65583 WCS65557:WCS65583 WMO65557:WMO65583 WWK65557:WWK65583 AC131093:AC131119 JY131093:JY131119 TU131093:TU131119 ADQ131093:ADQ131119 ANM131093:ANM131119 AXI131093:AXI131119 BHE131093:BHE131119 BRA131093:BRA131119 CAW131093:CAW131119 CKS131093:CKS131119 CUO131093:CUO131119 DEK131093:DEK131119 DOG131093:DOG131119 DYC131093:DYC131119 EHY131093:EHY131119 ERU131093:ERU131119 FBQ131093:FBQ131119 FLM131093:FLM131119 FVI131093:FVI131119 GFE131093:GFE131119 GPA131093:GPA131119 GYW131093:GYW131119 HIS131093:HIS131119 HSO131093:HSO131119 ICK131093:ICK131119 IMG131093:IMG131119 IWC131093:IWC131119 JFY131093:JFY131119 JPU131093:JPU131119 JZQ131093:JZQ131119 KJM131093:KJM131119 KTI131093:KTI131119 LDE131093:LDE131119 LNA131093:LNA131119 LWW131093:LWW131119 MGS131093:MGS131119 MQO131093:MQO131119 NAK131093:NAK131119 NKG131093:NKG131119 NUC131093:NUC131119 ODY131093:ODY131119 ONU131093:ONU131119 OXQ131093:OXQ131119 PHM131093:PHM131119 PRI131093:PRI131119 QBE131093:QBE131119 QLA131093:QLA131119 QUW131093:QUW131119 RES131093:RES131119 ROO131093:ROO131119 RYK131093:RYK131119 SIG131093:SIG131119 SSC131093:SSC131119 TBY131093:TBY131119 TLU131093:TLU131119 TVQ131093:TVQ131119 UFM131093:UFM131119 UPI131093:UPI131119 UZE131093:UZE131119 VJA131093:VJA131119 VSW131093:VSW131119 WCS131093:WCS131119 WMO131093:WMO131119 WWK131093:WWK131119 AC196629:AC196655 JY196629:JY196655 TU196629:TU196655 ADQ196629:ADQ196655 ANM196629:ANM196655 AXI196629:AXI196655 BHE196629:BHE196655 BRA196629:BRA196655 CAW196629:CAW196655 CKS196629:CKS196655 CUO196629:CUO196655 DEK196629:DEK196655 DOG196629:DOG196655 DYC196629:DYC196655 EHY196629:EHY196655 ERU196629:ERU196655 FBQ196629:FBQ196655 FLM196629:FLM196655 FVI196629:FVI196655 GFE196629:GFE196655 GPA196629:GPA196655 GYW196629:GYW196655 HIS196629:HIS196655 HSO196629:HSO196655 ICK196629:ICK196655 IMG196629:IMG196655 IWC196629:IWC196655 JFY196629:JFY196655 JPU196629:JPU196655 JZQ196629:JZQ196655 KJM196629:KJM196655 KTI196629:KTI196655 LDE196629:LDE196655 LNA196629:LNA196655 LWW196629:LWW196655 MGS196629:MGS196655 MQO196629:MQO196655 NAK196629:NAK196655 NKG196629:NKG196655 NUC196629:NUC196655 ODY196629:ODY196655 ONU196629:ONU196655 OXQ196629:OXQ196655 PHM196629:PHM196655 PRI196629:PRI196655 QBE196629:QBE196655 QLA196629:QLA196655 QUW196629:QUW196655 RES196629:RES196655 ROO196629:ROO196655 RYK196629:RYK196655 SIG196629:SIG196655 SSC196629:SSC196655 TBY196629:TBY196655 TLU196629:TLU196655 TVQ196629:TVQ196655 UFM196629:UFM196655 UPI196629:UPI196655 UZE196629:UZE196655 VJA196629:VJA196655 VSW196629:VSW196655 WCS196629:WCS196655 WMO196629:WMO196655 WWK196629:WWK196655 AC262165:AC262191 JY262165:JY262191 TU262165:TU262191 ADQ262165:ADQ262191 ANM262165:ANM262191 AXI262165:AXI262191 BHE262165:BHE262191 BRA262165:BRA262191 CAW262165:CAW262191 CKS262165:CKS262191 CUO262165:CUO262191 DEK262165:DEK262191 DOG262165:DOG262191 DYC262165:DYC262191 EHY262165:EHY262191 ERU262165:ERU262191 FBQ262165:FBQ262191 FLM262165:FLM262191 FVI262165:FVI262191 GFE262165:GFE262191 GPA262165:GPA262191 GYW262165:GYW262191 HIS262165:HIS262191 HSO262165:HSO262191 ICK262165:ICK262191 IMG262165:IMG262191 IWC262165:IWC262191 JFY262165:JFY262191 JPU262165:JPU262191 JZQ262165:JZQ262191 KJM262165:KJM262191 KTI262165:KTI262191 LDE262165:LDE262191 LNA262165:LNA262191 LWW262165:LWW262191 MGS262165:MGS262191 MQO262165:MQO262191 NAK262165:NAK262191 NKG262165:NKG262191 NUC262165:NUC262191 ODY262165:ODY262191 ONU262165:ONU262191 OXQ262165:OXQ262191 PHM262165:PHM262191 PRI262165:PRI262191 QBE262165:QBE262191 QLA262165:QLA262191 QUW262165:QUW262191 RES262165:RES262191 ROO262165:ROO262191 RYK262165:RYK262191 SIG262165:SIG262191 SSC262165:SSC262191 TBY262165:TBY262191 TLU262165:TLU262191 TVQ262165:TVQ262191 UFM262165:UFM262191 UPI262165:UPI262191 UZE262165:UZE262191 VJA262165:VJA262191 VSW262165:VSW262191 WCS262165:WCS262191 WMO262165:WMO262191 WWK262165:WWK262191 AC327701:AC327727 JY327701:JY327727 TU327701:TU327727 ADQ327701:ADQ327727 ANM327701:ANM327727 AXI327701:AXI327727 BHE327701:BHE327727 BRA327701:BRA327727 CAW327701:CAW327727 CKS327701:CKS327727 CUO327701:CUO327727 DEK327701:DEK327727 DOG327701:DOG327727 DYC327701:DYC327727 EHY327701:EHY327727 ERU327701:ERU327727 FBQ327701:FBQ327727 FLM327701:FLM327727 FVI327701:FVI327727 GFE327701:GFE327727 GPA327701:GPA327727 GYW327701:GYW327727 HIS327701:HIS327727 HSO327701:HSO327727 ICK327701:ICK327727 IMG327701:IMG327727 IWC327701:IWC327727 JFY327701:JFY327727 JPU327701:JPU327727 JZQ327701:JZQ327727 KJM327701:KJM327727 KTI327701:KTI327727 LDE327701:LDE327727 LNA327701:LNA327727 LWW327701:LWW327727 MGS327701:MGS327727 MQO327701:MQO327727 NAK327701:NAK327727 NKG327701:NKG327727 NUC327701:NUC327727 ODY327701:ODY327727 ONU327701:ONU327727 OXQ327701:OXQ327727 PHM327701:PHM327727 PRI327701:PRI327727 QBE327701:QBE327727 QLA327701:QLA327727 QUW327701:QUW327727 RES327701:RES327727 ROO327701:ROO327727 RYK327701:RYK327727 SIG327701:SIG327727 SSC327701:SSC327727 TBY327701:TBY327727 TLU327701:TLU327727 TVQ327701:TVQ327727 UFM327701:UFM327727 UPI327701:UPI327727 UZE327701:UZE327727 VJA327701:VJA327727 VSW327701:VSW327727 WCS327701:WCS327727 WMO327701:WMO327727 WWK327701:WWK327727 AC393237:AC393263 JY393237:JY393263 TU393237:TU393263 ADQ393237:ADQ393263 ANM393237:ANM393263 AXI393237:AXI393263 BHE393237:BHE393263 BRA393237:BRA393263 CAW393237:CAW393263 CKS393237:CKS393263 CUO393237:CUO393263 DEK393237:DEK393263 DOG393237:DOG393263 DYC393237:DYC393263 EHY393237:EHY393263 ERU393237:ERU393263 FBQ393237:FBQ393263 FLM393237:FLM393263 FVI393237:FVI393263 GFE393237:GFE393263 GPA393237:GPA393263 GYW393237:GYW393263 HIS393237:HIS393263 HSO393237:HSO393263 ICK393237:ICK393263 IMG393237:IMG393263 IWC393237:IWC393263 JFY393237:JFY393263 JPU393237:JPU393263 JZQ393237:JZQ393263 KJM393237:KJM393263 KTI393237:KTI393263 LDE393237:LDE393263 LNA393237:LNA393263 LWW393237:LWW393263 MGS393237:MGS393263 MQO393237:MQO393263 NAK393237:NAK393263 NKG393237:NKG393263 NUC393237:NUC393263 ODY393237:ODY393263 ONU393237:ONU393263 OXQ393237:OXQ393263 PHM393237:PHM393263 PRI393237:PRI393263 QBE393237:QBE393263 QLA393237:QLA393263 QUW393237:QUW393263 RES393237:RES393263 ROO393237:ROO393263 RYK393237:RYK393263 SIG393237:SIG393263 SSC393237:SSC393263 TBY393237:TBY393263 TLU393237:TLU393263 TVQ393237:TVQ393263 UFM393237:UFM393263 UPI393237:UPI393263 UZE393237:UZE393263 VJA393237:VJA393263 VSW393237:VSW393263 WCS393237:WCS393263 WMO393237:WMO393263 WWK393237:WWK393263 AC458773:AC458799 JY458773:JY458799 TU458773:TU458799 ADQ458773:ADQ458799 ANM458773:ANM458799 AXI458773:AXI458799 BHE458773:BHE458799 BRA458773:BRA458799 CAW458773:CAW458799 CKS458773:CKS458799 CUO458773:CUO458799 DEK458773:DEK458799 DOG458773:DOG458799 DYC458773:DYC458799 EHY458773:EHY458799 ERU458773:ERU458799 FBQ458773:FBQ458799 FLM458773:FLM458799 FVI458773:FVI458799 GFE458773:GFE458799 GPA458773:GPA458799 GYW458773:GYW458799 HIS458773:HIS458799 HSO458773:HSO458799 ICK458773:ICK458799 IMG458773:IMG458799 IWC458773:IWC458799 JFY458773:JFY458799 JPU458773:JPU458799 JZQ458773:JZQ458799 KJM458773:KJM458799 KTI458773:KTI458799 LDE458773:LDE458799 LNA458773:LNA458799 LWW458773:LWW458799 MGS458773:MGS458799 MQO458773:MQO458799 NAK458773:NAK458799 NKG458773:NKG458799 NUC458773:NUC458799 ODY458773:ODY458799 ONU458773:ONU458799 OXQ458773:OXQ458799 PHM458773:PHM458799 PRI458773:PRI458799 QBE458773:QBE458799 QLA458773:QLA458799 QUW458773:QUW458799 RES458773:RES458799 ROO458773:ROO458799 RYK458773:RYK458799 SIG458773:SIG458799 SSC458773:SSC458799 TBY458773:TBY458799 TLU458773:TLU458799 TVQ458773:TVQ458799 UFM458773:UFM458799 UPI458773:UPI458799 UZE458773:UZE458799 VJA458773:VJA458799 VSW458773:VSW458799 WCS458773:WCS458799 WMO458773:WMO458799 WWK458773:WWK458799 AC524309:AC524335 JY524309:JY524335 TU524309:TU524335 ADQ524309:ADQ524335 ANM524309:ANM524335 AXI524309:AXI524335 BHE524309:BHE524335 BRA524309:BRA524335 CAW524309:CAW524335 CKS524309:CKS524335 CUO524309:CUO524335 DEK524309:DEK524335 DOG524309:DOG524335 DYC524309:DYC524335 EHY524309:EHY524335 ERU524309:ERU524335 FBQ524309:FBQ524335 FLM524309:FLM524335 FVI524309:FVI524335 GFE524309:GFE524335 GPA524309:GPA524335 GYW524309:GYW524335 HIS524309:HIS524335 HSO524309:HSO524335 ICK524309:ICK524335 IMG524309:IMG524335 IWC524309:IWC524335 JFY524309:JFY524335 JPU524309:JPU524335 JZQ524309:JZQ524335 KJM524309:KJM524335 KTI524309:KTI524335 LDE524309:LDE524335 LNA524309:LNA524335 LWW524309:LWW524335 MGS524309:MGS524335 MQO524309:MQO524335 NAK524309:NAK524335 NKG524309:NKG524335 NUC524309:NUC524335 ODY524309:ODY524335 ONU524309:ONU524335 OXQ524309:OXQ524335 PHM524309:PHM524335 PRI524309:PRI524335 QBE524309:QBE524335 QLA524309:QLA524335 QUW524309:QUW524335 RES524309:RES524335 ROO524309:ROO524335 RYK524309:RYK524335 SIG524309:SIG524335 SSC524309:SSC524335 TBY524309:TBY524335 TLU524309:TLU524335 TVQ524309:TVQ524335 UFM524309:UFM524335 UPI524309:UPI524335 UZE524309:UZE524335 VJA524309:VJA524335 VSW524309:VSW524335 WCS524309:WCS524335 WMO524309:WMO524335 WWK524309:WWK524335 AC589845:AC589871 JY589845:JY589871 TU589845:TU589871 ADQ589845:ADQ589871 ANM589845:ANM589871 AXI589845:AXI589871 BHE589845:BHE589871 BRA589845:BRA589871 CAW589845:CAW589871 CKS589845:CKS589871 CUO589845:CUO589871 DEK589845:DEK589871 DOG589845:DOG589871 DYC589845:DYC589871 EHY589845:EHY589871 ERU589845:ERU589871 FBQ589845:FBQ589871 FLM589845:FLM589871 FVI589845:FVI589871 GFE589845:GFE589871 GPA589845:GPA589871 GYW589845:GYW589871 HIS589845:HIS589871 HSO589845:HSO589871 ICK589845:ICK589871 IMG589845:IMG589871 IWC589845:IWC589871 JFY589845:JFY589871 JPU589845:JPU589871 JZQ589845:JZQ589871 KJM589845:KJM589871 KTI589845:KTI589871 LDE589845:LDE589871 LNA589845:LNA589871 LWW589845:LWW589871 MGS589845:MGS589871 MQO589845:MQO589871 NAK589845:NAK589871 NKG589845:NKG589871 NUC589845:NUC589871 ODY589845:ODY589871 ONU589845:ONU589871 OXQ589845:OXQ589871 PHM589845:PHM589871 PRI589845:PRI589871 QBE589845:QBE589871 QLA589845:QLA589871 QUW589845:QUW589871 RES589845:RES589871 ROO589845:ROO589871 RYK589845:RYK589871 SIG589845:SIG589871 SSC589845:SSC589871 TBY589845:TBY589871 TLU589845:TLU589871 TVQ589845:TVQ589871 UFM589845:UFM589871 UPI589845:UPI589871 UZE589845:UZE589871 VJA589845:VJA589871 VSW589845:VSW589871 WCS589845:WCS589871 WMO589845:WMO589871 WWK589845:WWK589871 AC655381:AC655407 JY655381:JY655407 TU655381:TU655407 ADQ655381:ADQ655407 ANM655381:ANM655407 AXI655381:AXI655407 BHE655381:BHE655407 BRA655381:BRA655407 CAW655381:CAW655407 CKS655381:CKS655407 CUO655381:CUO655407 DEK655381:DEK655407 DOG655381:DOG655407 DYC655381:DYC655407 EHY655381:EHY655407 ERU655381:ERU655407 FBQ655381:FBQ655407 FLM655381:FLM655407 FVI655381:FVI655407 GFE655381:GFE655407 GPA655381:GPA655407 GYW655381:GYW655407 HIS655381:HIS655407 HSO655381:HSO655407 ICK655381:ICK655407 IMG655381:IMG655407 IWC655381:IWC655407 JFY655381:JFY655407 JPU655381:JPU655407 JZQ655381:JZQ655407 KJM655381:KJM655407 KTI655381:KTI655407 LDE655381:LDE655407 LNA655381:LNA655407 LWW655381:LWW655407 MGS655381:MGS655407 MQO655381:MQO655407 NAK655381:NAK655407 NKG655381:NKG655407 NUC655381:NUC655407 ODY655381:ODY655407 ONU655381:ONU655407 OXQ655381:OXQ655407 PHM655381:PHM655407 PRI655381:PRI655407 QBE655381:QBE655407 QLA655381:QLA655407 QUW655381:QUW655407 RES655381:RES655407 ROO655381:ROO655407 RYK655381:RYK655407 SIG655381:SIG655407 SSC655381:SSC655407 TBY655381:TBY655407 TLU655381:TLU655407 TVQ655381:TVQ655407 UFM655381:UFM655407 UPI655381:UPI655407 UZE655381:UZE655407 VJA655381:VJA655407 VSW655381:VSW655407 WCS655381:WCS655407 WMO655381:WMO655407 WWK655381:WWK655407 AC720917:AC720943 JY720917:JY720943 TU720917:TU720943 ADQ720917:ADQ720943 ANM720917:ANM720943 AXI720917:AXI720943 BHE720917:BHE720943 BRA720917:BRA720943 CAW720917:CAW720943 CKS720917:CKS720943 CUO720917:CUO720943 DEK720917:DEK720943 DOG720917:DOG720943 DYC720917:DYC720943 EHY720917:EHY720943 ERU720917:ERU720943 FBQ720917:FBQ720943 FLM720917:FLM720943 FVI720917:FVI720943 GFE720917:GFE720943 GPA720917:GPA720943 GYW720917:GYW720943 HIS720917:HIS720943 HSO720917:HSO720943 ICK720917:ICK720943 IMG720917:IMG720943 IWC720917:IWC720943 JFY720917:JFY720943 JPU720917:JPU720943 JZQ720917:JZQ720943 KJM720917:KJM720943 KTI720917:KTI720943 LDE720917:LDE720943 LNA720917:LNA720943 LWW720917:LWW720943 MGS720917:MGS720943 MQO720917:MQO720943 NAK720917:NAK720943 NKG720917:NKG720943 NUC720917:NUC720943 ODY720917:ODY720943 ONU720917:ONU720943 OXQ720917:OXQ720943 PHM720917:PHM720943 PRI720917:PRI720943 QBE720917:QBE720943 QLA720917:QLA720943 QUW720917:QUW720943 RES720917:RES720943 ROO720917:ROO720943 RYK720917:RYK720943 SIG720917:SIG720943 SSC720917:SSC720943 TBY720917:TBY720943 TLU720917:TLU720943 TVQ720917:TVQ720943 UFM720917:UFM720943 UPI720917:UPI720943 UZE720917:UZE720943 VJA720917:VJA720943 VSW720917:VSW720943 WCS720917:WCS720943 WMO720917:WMO720943 WWK720917:WWK720943 AC786453:AC786479 JY786453:JY786479 TU786453:TU786479 ADQ786453:ADQ786479 ANM786453:ANM786479 AXI786453:AXI786479 BHE786453:BHE786479 BRA786453:BRA786479 CAW786453:CAW786479 CKS786453:CKS786479 CUO786453:CUO786479 DEK786453:DEK786479 DOG786453:DOG786479 DYC786453:DYC786479 EHY786453:EHY786479 ERU786453:ERU786479 FBQ786453:FBQ786479 FLM786453:FLM786479 FVI786453:FVI786479 GFE786453:GFE786479 GPA786453:GPA786479 GYW786453:GYW786479 HIS786453:HIS786479 HSO786453:HSO786479 ICK786453:ICK786479 IMG786453:IMG786479 IWC786453:IWC786479 JFY786453:JFY786479 JPU786453:JPU786479 JZQ786453:JZQ786479 KJM786453:KJM786479 KTI786453:KTI786479 LDE786453:LDE786479 LNA786453:LNA786479 LWW786453:LWW786479 MGS786453:MGS786479 MQO786453:MQO786479 NAK786453:NAK786479 NKG786453:NKG786479 NUC786453:NUC786479 ODY786453:ODY786479 ONU786453:ONU786479 OXQ786453:OXQ786479 PHM786453:PHM786479 PRI786453:PRI786479 QBE786453:QBE786479 QLA786453:QLA786479 QUW786453:QUW786479 RES786453:RES786479 ROO786453:ROO786479 RYK786453:RYK786479 SIG786453:SIG786479 SSC786453:SSC786479 TBY786453:TBY786479 TLU786453:TLU786479 TVQ786453:TVQ786479 UFM786453:UFM786479 UPI786453:UPI786479 UZE786453:UZE786479 VJA786453:VJA786479 VSW786453:VSW786479 WCS786453:WCS786479 WMO786453:WMO786479 WWK786453:WWK786479 AC851989:AC852015 JY851989:JY852015 TU851989:TU852015 ADQ851989:ADQ852015 ANM851989:ANM852015 AXI851989:AXI852015 BHE851989:BHE852015 BRA851989:BRA852015 CAW851989:CAW852015 CKS851989:CKS852015 CUO851989:CUO852015 DEK851989:DEK852015 DOG851989:DOG852015 DYC851989:DYC852015 EHY851989:EHY852015 ERU851989:ERU852015 FBQ851989:FBQ852015 FLM851989:FLM852015 FVI851989:FVI852015 GFE851989:GFE852015 GPA851989:GPA852015 GYW851989:GYW852015 HIS851989:HIS852015 HSO851989:HSO852015 ICK851989:ICK852015 IMG851989:IMG852015 IWC851989:IWC852015 JFY851989:JFY852015 JPU851989:JPU852015 JZQ851989:JZQ852015 KJM851989:KJM852015 KTI851989:KTI852015 LDE851989:LDE852015 LNA851989:LNA852015 LWW851989:LWW852015 MGS851989:MGS852015 MQO851989:MQO852015 NAK851989:NAK852015 NKG851989:NKG852015 NUC851989:NUC852015 ODY851989:ODY852015 ONU851989:ONU852015 OXQ851989:OXQ852015 PHM851989:PHM852015 PRI851989:PRI852015 QBE851989:QBE852015 QLA851989:QLA852015 QUW851989:QUW852015 RES851989:RES852015 ROO851989:ROO852015 RYK851989:RYK852015 SIG851989:SIG852015 SSC851989:SSC852015 TBY851989:TBY852015 TLU851989:TLU852015 TVQ851989:TVQ852015 UFM851989:UFM852015 UPI851989:UPI852015 UZE851989:UZE852015 VJA851989:VJA852015 VSW851989:VSW852015 WCS851989:WCS852015 WMO851989:WMO852015 WWK851989:WWK852015 AC917525:AC917551 JY917525:JY917551 TU917525:TU917551 ADQ917525:ADQ917551 ANM917525:ANM917551 AXI917525:AXI917551 BHE917525:BHE917551 BRA917525:BRA917551 CAW917525:CAW917551 CKS917525:CKS917551 CUO917525:CUO917551 DEK917525:DEK917551 DOG917525:DOG917551 DYC917525:DYC917551 EHY917525:EHY917551 ERU917525:ERU917551 FBQ917525:FBQ917551 FLM917525:FLM917551 FVI917525:FVI917551 GFE917525:GFE917551 GPA917525:GPA917551 GYW917525:GYW917551 HIS917525:HIS917551 HSO917525:HSO917551 ICK917525:ICK917551 IMG917525:IMG917551 IWC917525:IWC917551 JFY917525:JFY917551 JPU917525:JPU917551 JZQ917525:JZQ917551 KJM917525:KJM917551 KTI917525:KTI917551 LDE917525:LDE917551 LNA917525:LNA917551 LWW917525:LWW917551 MGS917525:MGS917551 MQO917525:MQO917551 NAK917525:NAK917551 NKG917525:NKG917551 NUC917525:NUC917551 ODY917525:ODY917551 ONU917525:ONU917551 OXQ917525:OXQ917551 PHM917525:PHM917551 PRI917525:PRI917551 QBE917525:QBE917551 QLA917525:QLA917551 QUW917525:QUW917551 RES917525:RES917551 ROO917525:ROO917551 RYK917525:RYK917551 SIG917525:SIG917551 SSC917525:SSC917551 TBY917525:TBY917551 TLU917525:TLU917551 TVQ917525:TVQ917551 UFM917525:UFM917551 UPI917525:UPI917551 UZE917525:UZE917551 VJA917525:VJA917551 VSW917525:VSW917551 WCS917525:WCS917551 WMO917525:WMO917551 WWK917525:WWK917551 AC983061:AC983087 JY983061:JY983087 TU983061:TU983087 ADQ983061:ADQ983087 ANM983061:ANM983087 AXI983061:AXI983087 BHE983061:BHE983087 BRA983061:BRA983087 CAW983061:CAW983087 CKS983061:CKS983087 CUO983061:CUO983087 DEK983061:DEK983087 DOG983061:DOG983087 DYC983061:DYC983087 EHY983061:EHY983087 ERU983061:ERU983087 FBQ983061:FBQ983087 FLM983061:FLM983087 FVI983061:FVI983087 GFE983061:GFE983087 GPA983061:GPA983087 GYW983061:GYW983087 HIS983061:HIS983087 HSO983061:HSO983087 ICK983061:ICK983087 IMG983061:IMG983087 IWC983061:IWC983087 JFY983061:JFY983087 JPU983061:JPU983087 JZQ983061:JZQ983087 KJM983061:KJM983087 KTI983061:KTI983087 LDE983061:LDE983087 LNA983061:LNA983087 LWW983061:LWW983087 MGS983061:MGS983087 MQO983061:MQO983087 NAK983061:NAK983087 NKG983061:NKG983087 NUC983061:NUC983087 ODY983061:ODY983087 ONU983061:ONU983087 OXQ983061:OXQ983087 PHM983061:PHM983087 PRI983061:PRI983087 QBE983061:QBE983087 QLA983061:QLA983087 QUW983061:QUW983087 RES983061:RES983087 ROO983061:ROO983087 RYK983061:RYK983087 SIG983061:SIG983087 SSC983061:SSC983087 TBY983061:TBY983087 TLU983061:TLU983087 TVQ983061:TVQ983087 UFM983061:UFM983087 UPI983061:UPI983087 UZE983061:UZE983087 VJA983061:VJA983087 VSW983061:VSW983087 WCS983061:WCS983087 WMO983061:WMO983087 WWK983061:WWK983087 AC6:AC19 JY6:JY19 TU6:TU19 ADQ6:ADQ19 ANM6:ANM19 AXI6:AXI19 BHE6:BHE19 BRA6:BRA19 CAW6:CAW19 CKS6:CKS19 CUO6:CUO19 DEK6:DEK19 DOG6:DOG19 DYC6:DYC19 EHY6:EHY19 ERU6:ERU19 FBQ6:FBQ19 FLM6:FLM19 FVI6:FVI19 GFE6:GFE19 GPA6:GPA19 GYW6:GYW19 HIS6:HIS19 HSO6:HSO19 ICK6:ICK19 IMG6:IMG19 IWC6:IWC19 JFY6:JFY19 JPU6:JPU19 JZQ6:JZQ19 KJM6:KJM19 KTI6:KTI19 LDE6:LDE19 LNA6:LNA19 LWW6:LWW19 MGS6:MGS19 MQO6:MQO19 NAK6:NAK19 NKG6:NKG19 NUC6:NUC19 ODY6:ODY19 ONU6:ONU19 OXQ6:OXQ19 PHM6:PHM19 PRI6:PRI19 QBE6:QBE19 QLA6:QLA19 QUW6:QUW19 RES6:RES19 ROO6:ROO19 RYK6:RYK19 SIG6:SIG19 SSC6:SSC19 TBY6:TBY19 TLU6:TLU19 TVQ6:TVQ19 UFM6:UFM19 UPI6:UPI19 UZE6:UZE19 VJA6:VJA19 VSW6:VSW19 WCS6:WCS19 WMO6:WMO19 WWK6:WWK19 AC65542:AC65555 JY65542:JY65555 TU65542:TU65555 ADQ65542:ADQ65555 ANM65542:ANM65555 AXI65542:AXI65555 BHE65542:BHE65555 BRA65542:BRA65555 CAW65542:CAW65555 CKS65542:CKS65555 CUO65542:CUO65555 DEK65542:DEK65555 DOG65542:DOG65555 DYC65542:DYC65555 EHY65542:EHY65555 ERU65542:ERU65555 FBQ65542:FBQ65555 FLM65542:FLM65555 FVI65542:FVI65555 GFE65542:GFE65555 GPA65542:GPA65555 GYW65542:GYW65555 HIS65542:HIS65555 HSO65542:HSO65555 ICK65542:ICK65555 IMG65542:IMG65555 IWC65542:IWC65555 JFY65542:JFY65555 JPU65542:JPU65555 JZQ65542:JZQ65555 KJM65542:KJM65555 KTI65542:KTI65555 LDE65542:LDE65555 LNA65542:LNA65555 LWW65542:LWW65555 MGS65542:MGS65555 MQO65542:MQO65555 NAK65542:NAK65555 NKG65542:NKG65555 NUC65542:NUC65555 ODY65542:ODY65555 ONU65542:ONU65555 OXQ65542:OXQ65555 PHM65542:PHM65555 PRI65542:PRI65555 QBE65542:QBE65555 QLA65542:QLA65555 QUW65542:QUW65555 RES65542:RES65555 ROO65542:ROO65555 RYK65542:RYK65555 SIG65542:SIG65555 SSC65542:SSC65555 TBY65542:TBY65555 TLU65542:TLU65555 TVQ65542:TVQ65555 UFM65542:UFM65555 UPI65542:UPI65555 UZE65542:UZE65555 VJA65542:VJA65555 VSW65542:VSW65555 WCS65542:WCS65555 WMO65542:WMO65555 WWK65542:WWK65555 AC131078:AC131091 JY131078:JY131091 TU131078:TU131091 ADQ131078:ADQ131091 ANM131078:ANM131091 AXI131078:AXI131091 BHE131078:BHE131091 BRA131078:BRA131091 CAW131078:CAW131091 CKS131078:CKS131091 CUO131078:CUO131091 DEK131078:DEK131091 DOG131078:DOG131091 DYC131078:DYC131091 EHY131078:EHY131091 ERU131078:ERU131091 FBQ131078:FBQ131091 FLM131078:FLM131091 FVI131078:FVI131091 GFE131078:GFE131091 GPA131078:GPA131091 GYW131078:GYW131091 HIS131078:HIS131091 HSO131078:HSO131091 ICK131078:ICK131091 IMG131078:IMG131091 IWC131078:IWC131091 JFY131078:JFY131091 JPU131078:JPU131091 JZQ131078:JZQ131091 KJM131078:KJM131091 KTI131078:KTI131091 LDE131078:LDE131091 LNA131078:LNA131091 LWW131078:LWW131091 MGS131078:MGS131091 MQO131078:MQO131091 NAK131078:NAK131091 NKG131078:NKG131091 NUC131078:NUC131091 ODY131078:ODY131091 ONU131078:ONU131091 OXQ131078:OXQ131091 PHM131078:PHM131091 PRI131078:PRI131091 QBE131078:QBE131091 QLA131078:QLA131091 QUW131078:QUW131091 RES131078:RES131091 ROO131078:ROO131091 RYK131078:RYK131091 SIG131078:SIG131091 SSC131078:SSC131091 TBY131078:TBY131091 TLU131078:TLU131091 TVQ131078:TVQ131091 UFM131078:UFM131091 UPI131078:UPI131091 UZE131078:UZE131091 VJA131078:VJA131091 VSW131078:VSW131091 WCS131078:WCS131091 WMO131078:WMO131091 WWK131078:WWK131091 AC196614:AC196627 JY196614:JY196627 TU196614:TU196627 ADQ196614:ADQ196627 ANM196614:ANM196627 AXI196614:AXI196627 BHE196614:BHE196627 BRA196614:BRA196627 CAW196614:CAW196627 CKS196614:CKS196627 CUO196614:CUO196627 DEK196614:DEK196627 DOG196614:DOG196627 DYC196614:DYC196627 EHY196614:EHY196627 ERU196614:ERU196627 FBQ196614:FBQ196627 FLM196614:FLM196627 FVI196614:FVI196627 GFE196614:GFE196627 GPA196614:GPA196627 GYW196614:GYW196627 HIS196614:HIS196627 HSO196614:HSO196627 ICK196614:ICK196627 IMG196614:IMG196627 IWC196614:IWC196627 JFY196614:JFY196627 JPU196614:JPU196627 JZQ196614:JZQ196627 KJM196614:KJM196627 KTI196614:KTI196627 LDE196614:LDE196627 LNA196614:LNA196627 LWW196614:LWW196627 MGS196614:MGS196627 MQO196614:MQO196627 NAK196614:NAK196627 NKG196614:NKG196627 NUC196614:NUC196627 ODY196614:ODY196627 ONU196614:ONU196627 OXQ196614:OXQ196627 PHM196614:PHM196627 PRI196614:PRI196627 QBE196614:QBE196627 QLA196614:QLA196627 QUW196614:QUW196627 RES196614:RES196627 ROO196614:ROO196627 RYK196614:RYK196627 SIG196614:SIG196627 SSC196614:SSC196627 TBY196614:TBY196627 TLU196614:TLU196627 TVQ196614:TVQ196627 UFM196614:UFM196627 UPI196614:UPI196627 UZE196614:UZE196627 VJA196614:VJA196627 VSW196614:VSW196627 WCS196614:WCS196627 WMO196614:WMO196627 WWK196614:WWK196627 AC262150:AC262163 JY262150:JY262163 TU262150:TU262163 ADQ262150:ADQ262163 ANM262150:ANM262163 AXI262150:AXI262163 BHE262150:BHE262163 BRA262150:BRA262163 CAW262150:CAW262163 CKS262150:CKS262163 CUO262150:CUO262163 DEK262150:DEK262163 DOG262150:DOG262163 DYC262150:DYC262163 EHY262150:EHY262163 ERU262150:ERU262163 FBQ262150:FBQ262163 FLM262150:FLM262163 FVI262150:FVI262163 GFE262150:GFE262163 GPA262150:GPA262163 GYW262150:GYW262163 HIS262150:HIS262163 HSO262150:HSO262163 ICK262150:ICK262163 IMG262150:IMG262163 IWC262150:IWC262163 JFY262150:JFY262163 JPU262150:JPU262163 JZQ262150:JZQ262163 KJM262150:KJM262163 KTI262150:KTI262163 LDE262150:LDE262163 LNA262150:LNA262163 LWW262150:LWW262163 MGS262150:MGS262163 MQO262150:MQO262163 NAK262150:NAK262163 NKG262150:NKG262163 NUC262150:NUC262163 ODY262150:ODY262163 ONU262150:ONU262163 OXQ262150:OXQ262163 PHM262150:PHM262163 PRI262150:PRI262163 QBE262150:QBE262163 QLA262150:QLA262163 QUW262150:QUW262163 RES262150:RES262163 ROO262150:ROO262163 RYK262150:RYK262163 SIG262150:SIG262163 SSC262150:SSC262163 TBY262150:TBY262163 TLU262150:TLU262163 TVQ262150:TVQ262163 UFM262150:UFM262163 UPI262150:UPI262163 UZE262150:UZE262163 VJA262150:VJA262163 VSW262150:VSW262163 WCS262150:WCS262163 WMO262150:WMO262163 WWK262150:WWK262163 AC327686:AC327699 JY327686:JY327699 TU327686:TU327699 ADQ327686:ADQ327699 ANM327686:ANM327699 AXI327686:AXI327699 BHE327686:BHE327699 BRA327686:BRA327699 CAW327686:CAW327699 CKS327686:CKS327699 CUO327686:CUO327699 DEK327686:DEK327699 DOG327686:DOG327699 DYC327686:DYC327699 EHY327686:EHY327699 ERU327686:ERU327699 FBQ327686:FBQ327699 FLM327686:FLM327699 FVI327686:FVI327699 GFE327686:GFE327699 GPA327686:GPA327699 GYW327686:GYW327699 HIS327686:HIS327699 HSO327686:HSO327699 ICK327686:ICK327699 IMG327686:IMG327699 IWC327686:IWC327699 JFY327686:JFY327699 JPU327686:JPU327699 JZQ327686:JZQ327699 KJM327686:KJM327699 KTI327686:KTI327699 LDE327686:LDE327699 LNA327686:LNA327699 LWW327686:LWW327699 MGS327686:MGS327699 MQO327686:MQO327699 NAK327686:NAK327699 NKG327686:NKG327699 NUC327686:NUC327699 ODY327686:ODY327699 ONU327686:ONU327699 OXQ327686:OXQ327699 PHM327686:PHM327699 PRI327686:PRI327699 QBE327686:QBE327699 QLA327686:QLA327699 QUW327686:QUW327699 RES327686:RES327699 ROO327686:ROO327699 RYK327686:RYK327699 SIG327686:SIG327699 SSC327686:SSC327699 TBY327686:TBY327699 TLU327686:TLU327699 TVQ327686:TVQ327699 UFM327686:UFM327699 UPI327686:UPI327699 UZE327686:UZE327699 VJA327686:VJA327699 VSW327686:VSW327699 WCS327686:WCS327699 WMO327686:WMO327699 WWK327686:WWK327699 AC393222:AC393235 JY393222:JY393235 TU393222:TU393235 ADQ393222:ADQ393235 ANM393222:ANM393235 AXI393222:AXI393235 BHE393222:BHE393235 BRA393222:BRA393235 CAW393222:CAW393235 CKS393222:CKS393235 CUO393222:CUO393235 DEK393222:DEK393235 DOG393222:DOG393235 DYC393222:DYC393235 EHY393222:EHY393235 ERU393222:ERU393235 FBQ393222:FBQ393235 FLM393222:FLM393235 FVI393222:FVI393235 GFE393222:GFE393235 GPA393222:GPA393235 GYW393222:GYW393235 HIS393222:HIS393235 HSO393222:HSO393235 ICK393222:ICK393235 IMG393222:IMG393235 IWC393222:IWC393235 JFY393222:JFY393235 JPU393222:JPU393235 JZQ393222:JZQ393235 KJM393222:KJM393235 KTI393222:KTI393235 LDE393222:LDE393235 LNA393222:LNA393235 LWW393222:LWW393235 MGS393222:MGS393235 MQO393222:MQO393235 NAK393222:NAK393235 NKG393222:NKG393235 NUC393222:NUC393235 ODY393222:ODY393235 ONU393222:ONU393235 OXQ393222:OXQ393235 PHM393222:PHM393235 PRI393222:PRI393235 QBE393222:QBE393235 QLA393222:QLA393235 QUW393222:QUW393235 RES393222:RES393235 ROO393222:ROO393235 RYK393222:RYK393235 SIG393222:SIG393235 SSC393222:SSC393235 TBY393222:TBY393235 TLU393222:TLU393235 TVQ393222:TVQ393235 UFM393222:UFM393235 UPI393222:UPI393235 UZE393222:UZE393235 VJA393222:VJA393235 VSW393222:VSW393235 WCS393222:WCS393235 WMO393222:WMO393235 WWK393222:WWK393235 AC458758:AC458771 JY458758:JY458771 TU458758:TU458771 ADQ458758:ADQ458771 ANM458758:ANM458771 AXI458758:AXI458771 BHE458758:BHE458771 BRA458758:BRA458771 CAW458758:CAW458771 CKS458758:CKS458771 CUO458758:CUO458771 DEK458758:DEK458771 DOG458758:DOG458771 DYC458758:DYC458771 EHY458758:EHY458771 ERU458758:ERU458771 FBQ458758:FBQ458771 FLM458758:FLM458771 FVI458758:FVI458771 GFE458758:GFE458771 GPA458758:GPA458771 GYW458758:GYW458771 HIS458758:HIS458771 HSO458758:HSO458771 ICK458758:ICK458771 IMG458758:IMG458771 IWC458758:IWC458771 JFY458758:JFY458771 JPU458758:JPU458771 JZQ458758:JZQ458771 KJM458758:KJM458771 KTI458758:KTI458771 LDE458758:LDE458771 LNA458758:LNA458771 LWW458758:LWW458771 MGS458758:MGS458771 MQO458758:MQO458771 NAK458758:NAK458771 NKG458758:NKG458771 NUC458758:NUC458771 ODY458758:ODY458771 ONU458758:ONU458771 OXQ458758:OXQ458771 PHM458758:PHM458771 PRI458758:PRI458771 QBE458758:QBE458771 QLA458758:QLA458771 QUW458758:QUW458771 RES458758:RES458771 ROO458758:ROO458771 RYK458758:RYK458771 SIG458758:SIG458771 SSC458758:SSC458771 TBY458758:TBY458771 TLU458758:TLU458771 TVQ458758:TVQ458771 UFM458758:UFM458771 UPI458758:UPI458771 UZE458758:UZE458771 VJA458758:VJA458771 VSW458758:VSW458771 WCS458758:WCS458771 WMO458758:WMO458771 WWK458758:WWK458771 AC524294:AC524307 JY524294:JY524307 TU524294:TU524307 ADQ524294:ADQ524307 ANM524294:ANM524307 AXI524294:AXI524307 BHE524294:BHE524307 BRA524294:BRA524307 CAW524294:CAW524307 CKS524294:CKS524307 CUO524294:CUO524307 DEK524294:DEK524307 DOG524294:DOG524307 DYC524294:DYC524307 EHY524294:EHY524307 ERU524294:ERU524307 FBQ524294:FBQ524307 FLM524294:FLM524307 FVI524294:FVI524307 GFE524294:GFE524307 GPA524294:GPA524307 GYW524294:GYW524307 HIS524294:HIS524307 HSO524294:HSO524307 ICK524294:ICK524307 IMG524294:IMG524307 IWC524294:IWC524307 JFY524294:JFY524307 JPU524294:JPU524307 JZQ524294:JZQ524307 KJM524294:KJM524307 KTI524294:KTI524307 LDE524294:LDE524307 LNA524294:LNA524307 LWW524294:LWW524307 MGS524294:MGS524307 MQO524294:MQO524307 NAK524294:NAK524307 NKG524294:NKG524307 NUC524294:NUC524307 ODY524294:ODY524307 ONU524294:ONU524307 OXQ524294:OXQ524307 PHM524294:PHM524307 PRI524294:PRI524307 QBE524294:QBE524307 QLA524294:QLA524307 QUW524294:QUW524307 RES524294:RES524307 ROO524294:ROO524307 RYK524294:RYK524307 SIG524294:SIG524307 SSC524294:SSC524307 TBY524294:TBY524307 TLU524294:TLU524307 TVQ524294:TVQ524307 UFM524294:UFM524307 UPI524294:UPI524307 UZE524294:UZE524307 VJA524294:VJA524307 VSW524294:VSW524307 WCS524294:WCS524307 WMO524294:WMO524307 WWK524294:WWK524307 AC589830:AC589843 JY589830:JY589843 TU589830:TU589843 ADQ589830:ADQ589843 ANM589830:ANM589843 AXI589830:AXI589843 BHE589830:BHE589843 BRA589830:BRA589843 CAW589830:CAW589843 CKS589830:CKS589843 CUO589830:CUO589843 DEK589830:DEK589843 DOG589830:DOG589843 DYC589830:DYC589843 EHY589830:EHY589843 ERU589830:ERU589843 FBQ589830:FBQ589843 FLM589830:FLM589843 FVI589830:FVI589843 GFE589830:GFE589843 GPA589830:GPA589843 GYW589830:GYW589843 HIS589830:HIS589843 HSO589830:HSO589843 ICK589830:ICK589843 IMG589830:IMG589843 IWC589830:IWC589843 JFY589830:JFY589843 JPU589830:JPU589843 JZQ589830:JZQ589843 KJM589830:KJM589843 KTI589830:KTI589843 LDE589830:LDE589843 LNA589830:LNA589843 LWW589830:LWW589843 MGS589830:MGS589843 MQO589830:MQO589843 NAK589830:NAK589843 NKG589830:NKG589843 NUC589830:NUC589843 ODY589830:ODY589843 ONU589830:ONU589843 OXQ589830:OXQ589843 PHM589830:PHM589843 PRI589830:PRI589843 QBE589830:QBE589843 QLA589830:QLA589843 QUW589830:QUW589843 RES589830:RES589843 ROO589830:ROO589843 RYK589830:RYK589843 SIG589830:SIG589843 SSC589830:SSC589843 TBY589830:TBY589843 TLU589830:TLU589843 TVQ589830:TVQ589843 UFM589830:UFM589843 UPI589830:UPI589843 UZE589830:UZE589843 VJA589830:VJA589843 VSW589830:VSW589843 WCS589830:WCS589843 WMO589830:WMO589843 WWK589830:WWK589843 AC655366:AC655379 JY655366:JY655379 TU655366:TU655379 ADQ655366:ADQ655379 ANM655366:ANM655379 AXI655366:AXI655379 BHE655366:BHE655379 BRA655366:BRA655379 CAW655366:CAW655379 CKS655366:CKS655379 CUO655366:CUO655379 DEK655366:DEK655379 DOG655366:DOG655379 DYC655366:DYC655379 EHY655366:EHY655379 ERU655366:ERU655379 FBQ655366:FBQ655379 FLM655366:FLM655379 FVI655366:FVI655379 GFE655366:GFE655379 GPA655366:GPA655379 GYW655366:GYW655379 HIS655366:HIS655379 HSO655366:HSO655379 ICK655366:ICK655379 IMG655366:IMG655379 IWC655366:IWC655379 JFY655366:JFY655379 JPU655366:JPU655379 JZQ655366:JZQ655379 KJM655366:KJM655379 KTI655366:KTI655379 LDE655366:LDE655379 LNA655366:LNA655379 LWW655366:LWW655379 MGS655366:MGS655379 MQO655366:MQO655379 NAK655366:NAK655379 NKG655366:NKG655379 NUC655366:NUC655379 ODY655366:ODY655379 ONU655366:ONU655379 OXQ655366:OXQ655379 PHM655366:PHM655379 PRI655366:PRI655379 QBE655366:QBE655379 QLA655366:QLA655379 QUW655366:QUW655379 RES655366:RES655379 ROO655366:ROO655379 RYK655366:RYK655379 SIG655366:SIG655379 SSC655366:SSC655379 TBY655366:TBY655379 TLU655366:TLU655379 TVQ655366:TVQ655379 UFM655366:UFM655379 UPI655366:UPI655379 UZE655366:UZE655379 VJA655366:VJA655379 VSW655366:VSW655379 WCS655366:WCS655379 WMO655366:WMO655379 WWK655366:WWK655379 AC720902:AC720915 JY720902:JY720915 TU720902:TU720915 ADQ720902:ADQ720915 ANM720902:ANM720915 AXI720902:AXI720915 BHE720902:BHE720915 BRA720902:BRA720915 CAW720902:CAW720915 CKS720902:CKS720915 CUO720902:CUO720915 DEK720902:DEK720915 DOG720902:DOG720915 DYC720902:DYC720915 EHY720902:EHY720915 ERU720902:ERU720915 FBQ720902:FBQ720915 FLM720902:FLM720915 FVI720902:FVI720915 GFE720902:GFE720915 GPA720902:GPA720915 GYW720902:GYW720915 HIS720902:HIS720915 HSO720902:HSO720915 ICK720902:ICK720915 IMG720902:IMG720915 IWC720902:IWC720915 JFY720902:JFY720915 JPU720902:JPU720915 JZQ720902:JZQ720915 KJM720902:KJM720915 KTI720902:KTI720915 LDE720902:LDE720915 LNA720902:LNA720915 LWW720902:LWW720915 MGS720902:MGS720915 MQO720902:MQO720915 NAK720902:NAK720915 NKG720902:NKG720915 NUC720902:NUC720915 ODY720902:ODY720915 ONU720902:ONU720915 OXQ720902:OXQ720915 PHM720902:PHM720915 PRI720902:PRI720915 QBE720902:QBE720915 QLA720902:QLA720915 QUW720902:QUW720915 RES720902:RES720915 ROO720902:ROO720915 RYK720902:RYK720915 SIG720902:SIG720915 SSC720902:SSC720915 TBY720902:TBY720915 TLU720902:TLU720915 TVQ720902:TVQ720915 UFM720902:UFM720915 UPI720902:UPI720915 UZE720902:UZE720915 VJA720902:VJA720915 VSW720902:VSW720915 WCS720902:WCS720915 WMO720902:WMO720915 WWK720902:WWK720915 AC786438:AC786451 JY786438:JY786451 TU786438:TU786451 ADQ786438:ADQ786451 ANM786438:ANM786451 AXI786438:AXI786451 BHE786438:BHE786451 BRA786438:BRA786451 CAW786438:CAW786451 CKS786438:CKS786451 CUO786438:CUO786451 DEK786438:DEK786451 DOG786438:DOG786451 DYC786438:DYC786451 EHY786438:EHY786451 ERU786438:ERU786451 FBQ786438:FBQ786451 FLM786438:FLM786451 FVI786438:FVI786451 GFE786438:GFE786451 GPA786438:GPA786451 GYW786438:GYW786451 HIS786438:HIS786451 HSO786438:HSO786451 ICK786438:ICK786451 IMG786438:IMG786451 IWC786438:IWC786451 JFY786438:JFY786451 JPU786438:JPU786451 JZQ786438:JZQ786451 KJM786438:KJM786451 KTI786438:KTI786451 LDE786438:LDE786451 LNA786438:LNA786451 LWW786438:LWW786451 MGS786438:MGS786451 MQO786438:MQO786451 NAK786438:NAK786451 NKG786438:NKG786451 NUC786438:NUC786451 ODY786438:ODY786451 ONU786438:ONU786451 OXQ786438:OXQ786451 PHM786438:PHM786451 PRI786438:PRI786451 QBE786438:QBE786451 QLA786438:QLA786451 QUW786438:QUW786451 RES786438:RES786451 ROO786438:ROO786451 RYK786438:RYK786451 SIG786438:SIG786451 SSC786438:SSC786451 TBY786438:TBY786451 TLU786438:TLU786451 TVQ786438:TVQ786451 UFM786438:UFM786451 UPI786438:UPI786451 UZE786438:UZE786451 VJA786438:VJA786451 VSW786438:VSW786451 WCS786438:WCS786451 WMO786438:WMO786451 WWK786438:WWK786451 AC851974:AC851987 JY851974:JY851987 TU851974:TU851987 ADQ851974:ADQ851987 ANM851974:ANM851987 AXI851974:AXI851987 BHE851974:BHE851987 BRA851974:BRA851987 CAW851974:CAW851987 CKS851974:CKS851987 CUO851974:CUO851987 DEK851974:DEK851987 DOG851974:DOG851987 DYC851974:DYC851987 EHY851974:EHY851987 ERU851974:ERU851987 FBQ851974:FBQ851987 FLM851974:FLM851987 FVI851974:FVI851987 GFE851974:GFE851987 GPA851974:GPA851987 GYW851974:GYW851987 HIS851974:HIS851987 HSO851974:HSO851987 ICK851974:ICK851987 IMG851974:IMG851987 IWC851974:IWC851987 JFY851974:JFY851987 JPU851974:JPU851987 JZQ851974:JZQ851987 KJM851974:KJM851987 KTI851974:KTI851987 LDE851974:LDE851987 LNA851974:LNA851987 LWW851974:LWW851987 MGS851974:MGS851987 MQO851974:MQO851987 NAK851974:NAK851987 NKG851974:NKG851987 NUC851974:NUC851987 ODY851974:ODY851987 ONU851974:ONU851987 OXQ851974:OXQ851987 PHM851974:PHM851987 PRI851974:PRI851987 QBE851974:QBE851987 QLA851974:QLA851987 QUW851974:QUW851987 RES851974:RES851987 ROO851974:ROO851987 RYK851974:RYK851987 SIG851974:SIG851987 SSC851974:SSC851987 TBY851974:TBY851987 TLU851974:TLU851987 TVQ851974:TVQ851987 UFM851974:UFM851987 UPI851974:UPI851987 UZE851974:UZE851987 VJA851974:VJA851987 VSW851974:VSW851987 WCS851974:WCS851987 WMO851974:WMO851987 WWK851974:WWK851987 AC917510:AC917523 JY917510:JY917523 TU917510:TU917523 ADQ917510:ADQ917523 ANM917510:ANM917523 AXI917510:AXI917523 BHE917510:BHE917523 BRA917510:BRA917523 CAW917510:CAW917523 CKS917510:CKS917523 CUO917510:CUO917523 DEK917510:DEK917523 DOG917510:DOG917523 DYC917510:DYC917523 EHY917510:EHY917523 ERU917510:ERU917523 FBQ917510:FBQ917523 FLM917510:FLM917523 FVI917510:FVI917523 GFE917510:GFE917523 GPA917510:GPA917523 GYW917510:GYW917523 HIS917510:HIS917523 HSO917510:HSO917523 ICK917510:ICK917523 IMG917510:IMG917523 IWC917510:IWC917523 JFY917510:JFY917523 JPU917510:JPU917523 JZQ917510:JZQ917523 KJM917510:KJM917523 KTI917510:KTI917523 LDE917510:LDE917523 LNA917510:LNA917523 LWW917510:LWW917523 MGS917510:MGS917523 MQO917510:MQO917523 NAK917510:NAK917523 NKG917510:NKG917523 NUC917510:NUC917523 ODY917510:ODY917523 ONU917510:ONU917523 OXQ917510:OXQ917523 PHM917510:PHM917523 PRI917510:PRI917523 QBE917510:QBE917523 QLA917510:QLA917523 QUW917510:QUW917523 RES917510:RES917523 ROO917510:ROO917523 RYK917510:RYK917523 SIG917510:SIG917523 SSC917510:SSC917523 TBY917510:TBY917523 TLU917510:TLU917523 TVQ917510:TVQ917523 UFM917510:UFM917523 UPI917510:UPI917523 UZE917510:UZE917523 VJA917510:VJA917523 VSW917510:VSW917523 WCS917510:WCS917523 WMO917510:WMO917523 WWK917510:WWK917523 AC983046:AC983059 JY983046:JY983059 TU983046:TU983059 ADQ983046:ADQ983059 ANM983046:ANM983059 AXI983046:AXI983059 BHE983046:BHE983059 BRA983046:BRA983059 CAW983046:CAW983059 CKS983046:CKS983059 CUO983046:CUO983059 DEK983046:DEK983059 DOG983046:DOG983059 DYC983046:DYC983059 EHY983046:EHY983059 ERU983046:ERU983059 FBQ983046:FBQ983059 FLM983046:FLM983059 FVI983046:FVI983059 GFE983046:GFE983059 GPA983046:GPA983059 GYW983046:GYW983059 HIS983046:HIS983059 HSO983046:HSO983059 ICK983046:ICK983059 IMG983046:IMG983059 IWC983046:IWC983059 JFY983046:JFY983059 JPU983046:JPU983059 JZQ983046:JZQ983059 KJM983046:KJM983059 KTI983046:KTI983059 LDE983046:LDE983059 LNA983046:LNA983059 LWW983046:LWW983059 MGS983046:MGS983059 MQO983046:MQO983059 NAK983046:NAK983059 NKG983046:NKG983059 NUC983046:NUC983059 ODY983046:ODY983059 ONU983046:ONU983059 OXQ983046:OXQ983059 PHM983046:PHM983059 PRI983046:PRI983059 QBE983046:QBE983059 QLA983046:QLA983059 QUW983046:QUW983059 RES983046:RES983059 ROO983046:ROO983059 RYK983046:RYK983059 SIG983046:SIG983059 SSC983046:SSC983059 TBY983046:TBY983059 TLU983046:TLU983059 TVQ983046:TVQ983059 UFM983046:UFM983059 UPI983046:UPI983059 UZE983046:UZE983059 VJA983046:VJA983059 VSW983046:VSW983059 WCS983046:WCS983059 WMO983046:WMO983059 WWK983046:WWK983059">
      <formula1>รถคู่กรณี</formula1>
    </dataValidation>
    <dataValidation type="list" allowBlank="1" showInputMessage="1" showErrorMessage="1" sqref="L6:L55 JH6:JH55 TD6:TD55 ACZ6:ACZ55 AMV6:AMV55 AWR6:AWR55 BGN6:BGN55 BQJ6:BQJ55 CAF6:CAF55 CKB6:CKB55 CTX6:CTX55 DDT6:DDT55 DNP6:DNP55 DXL6:DXL55 EHH6:EHH55 ERD6:ERD55 FAZ6:FAZ55 FKV6:FKV55 FUR6:FUR55 GEN6:GEN55 GOJ6:GOJ55 GYF6:GYF55 HIB6:HIB55 HRX6:HRX55 IBT6:IBT55 ILP6:ILP55 IVL6:IVL55 JFH6:JFH55 JPD6:JPD55 JYZ6:JYZ55 KIV6:KIV55 KSR6:KSR55 LCN6:LCN55 LMJ6:LMJ55 LWF6:LWF55 MGB6:MGB55 MPX6:MPX55 MZT6:MZT55 NJP6:NJP55 NTL6:NTL55 ODH6:ODH55 OND6:OND55 OWZ6:OWZ55 PGV6:PGV55 PQR6:PQR55 QAN6:QAN55 QKJ6:QKJ55 QUF6:QUF55 REB6:REB55 RNX6:RNX55 RXT6:RXT55 SHP6:SHP55 SRL6:SRL55 TBH6:TBH55 TLD6:TLD55 TUZ6:TUZ55 UEV6:UEV55 UOR6:UOR55 UYN6:UYN55 VIJ6:VIJ55 VSF6:VSF55 WCB6:WCB55 WLX6:WLX55 WVT6:WVT55 L65542:L65591 JH65542:JH65591 TD65542:TD65591 ACZ65542:ACZ65591 AMV65542:AMV65591 AWR65542:AWR65591 BGN65542:BGN65591 BQJ65542:BQJ65591 CAF65542:CAF65591 CKB65542:CKB65591 CTX65542:CTX65591 DDT65542:DDT65591 DNP65542:DNP65591 DXL65542:DXL65591 EHH65542:EHH65591 ERD65542:ERD65591 FAZ65542:FAZ65591 FKV65542:FKV65591 FUR65542:FUR65591 GEN65542:GEN65591 GOJ65542:GOJ65591 GYF65542:GYF65591 HIB65542:HIB65591 HRX65542:HRX65591 IBT65542:IBT65591 ILP65542:ILP65591 IVL65542:IVL65591 JFH65542:JFH65591 JPD65542:JPD65591 JYZ65542:JYZ65591 KIV65542:KIV65591 KSR65542:KSR65591 LCN65542:LCN65591 LMJ65542:LMJ65591 LWF65542:LWF65591 MGB65542:MGB65591 MPX65542:MPX65591 MZT65542:MZT65591 NJP65542:NJP65591 NTL65542:NTL65591 ODH65542:ODH65591 OND65542:OND65591 OWZ65542:OWZ65591 PGV65542:PGV65591 PQR65542:PQR65591 QAN65542:QAN65591 QKJ65542:QKJ65591 QUF65542:QUF65591 REB65542:REB65591 RNX65542:RNX65591 RXT65542:RXT65591 SHP65542:SHP65591 SRL65542:SRL65591 TBH65542:TBH65591 TLD65542:TLD65591 TUZ65542:TUZ65591 UEV65542:UEV65591 UOR65542:UOR65591 UYN65542:UYN65591 VIJ65542:VIJ65591 VSF65542:VSF65591 WCB65542:WCB65591 WLX65542:WLX65591 WVT65542:WVT65591 L131078:L131127 JH131078:JH131127 TD131078:TD131127 ACZ131078:ACZ131127 AMV131078:AMV131127 AWR131078:AWR131127 BGN131078:BGN131127 BQJ131078:BQJ131127 CAF131078:CAF131127 CKB131078:CKB131127 CTX131078:CTX131127 DDT131078:DDT131127 DNP131078:DNP131127 DXL131078:DXL131127 EHH131078:EHH131127 ERD131078:ERD131127 FAZ131078:FAZ131127 FKV131078:FKV131127 FUR131078:FUR131127 GEN131078:GEN131127 GOJ131078:GOJ131127 GYF131078:GYF131127 HIB131078:HIB131127 HRX131078:HRX131127 IBT131078:IBT131127 ILP131078:ILP131127 IVL131078:IVL131127 JFH131078:JFH131127 JPD131078:JPD131127 JYZ131078:JYZ131127 KIV131078:KIV131127 KSR131078:KSR131127 LCN131078:LCN131127 LMJ131078:LMJ131127 LWF131078:LWF131127 MGB131078:MGB131127 MPX131078:MPX131127 MZT131078:MZT131127 NJP131078:NJP131127 NTL131078:NTL131127 ODH131078:ODH131127 OND131078:OND131127 OWZ131078:OWZ131127 PGV131078:PGV131127 PQR131078:PQR131127 QAN131078:QAN131127 QKJ131078:QKJ131127 QUF131078:QUF131127 REB131078:REB131127 RNX131078:RNX131127 RXT131078:RXT131127 SHP131078:SHP131127 SRL131078:SRL131127 TBH131078:TBH131127 TLD131078:TLD131127 TUZ131078:TUZ131127 UEV131078:UEV131127 UOR131078:UOR131127 UYN131078:UYN131127 VIJ131078:VIJ131127 VSF131078:VSF131127 WCB131078:WCB131127 WLX131078:WLX131127 WVT131078:WVT131127 L196614:L196663 JH196614:JH196663 TD196614:TD196663 ACZ196614:ACZ196663 AMV196614:AMV196663 AWR196614:AWR196663 BGN196614:BGN196663 BQJ196614:BQJ196663 CAF196614:CAF196663 CKB196614:CKB196663 CTX196614:CTX196663 DDT196614:DDT196663 DNP196614:DNP196663 DXL196614:DXL196663 EHH196614:EHH196663 ERD196614:ERD196663 FAZ196614:FAZ196663 FKV196614:FKV196663 FUR196614:FUR196663 GEN196614:GEN196663 GOJ196614:GOJ196663 GYF196614:GYF196663 HIB196614:HIB196663 HRX196614:HRX196663 IBT196614:IBT196663 ILP196614:ILP196663 IVL196614:IVL196663 JFH196614:JFH196663 JPD196614:JPD196663 JYZ196614:JYZ196663 KIV196614:KIV196663 KSR196614:KSR196663 LCN196614:LCN196663 LMJ196614:LMJ196663 LWF196614:LWF196663 MGB196614:MGB196663 MPX196614:MPX196663 MZT196614:MZT196663 NJP196614:NJP196663 NTL196614:NTL196663 ODH196614:ODH196663 OND196614:OND196663 OWZ196614:OWZ196663 PGV196614:PGV196663 PQR196614:PQR196663 QAN196614:QAN196663 QKJ196614:QKJ196663 QUF196614:QUF196663 REB196614:REB196663 RNX196614:RNX196663 RXT196614:RXT196663 SHP196614:SHP196663 SRL196614:SRL196663 TBH196614:TBH196663 TLD196614:TLD196663 TUZ196614:TUZ196663 UEV196614:UEV196663 UOR196614:UOR196663 UYN196614:UYN196663 VIJ196614:VIJ196663 VSF196614:VSF196663 WCB196614:WCB196663 WLX196614:WLX196663 WVT196614:WVT196663 L262150:L262199 JH262150:JH262199 TD262150:TD262199 ACZ262150:ACZ262199 AMV262150:AMV262199 AWR262150:AWR262199 BGN262150:BGN262199 BQJ262150:BQJ262199 CAF262150:CAF262199 CKB262150:CKB262199 CTX262150:CTX262199 DDT262150:DDT262199 DNP262150:DNP262199 DXL262150:DXL262199 EHH262150:EHH262199 ERD262150:ERD262199 FAZ262150:FAZ262199 FKV262150:FKV262199 FUR262150:FUR262199 GEN262150:GEN262199 GOJ262150:GOJ262199 GYF262150:GYF262199 HIB262150:HIB262199 HRX262150:HRX262199 IBT262150:IBT262199 ILP262150:ILP262199 IVL262150:IVL262199 JFH262150:JFH262199 JPD262150:JPD262199 JYZ262150:JYZ262199 KIV262150:KIV262199 KSR262150:KSR262199 LCN262150:LCN262199 LMJ262150:LMJ262199 LWF262150:LWF262199 MGB262150:MGB262199 MPX262150:MPX262199 MZT262150:MZT262199 NJP262150:NJP262199 NTL262150:NTL262199 ODH262150:ODH262199 OND262150:OND262199 OWZ262150:OWZ262199 PGV262150:PGV262199 PQR262150:PQR262199 QAN262150:QAN262199 QKJ262150:QKJ262199 QUF262150:QUF262199 REB262150:REB262199 RNX262150:RNX262199 RXT262150:RXT262199 SHP262150:SHP262199 SRL262150:SRL262199 TBH262150:TBH262199 TLD262150:TLD262199 TUZ262150:TUZ262199 UEV262150:UEV262199 UOR262150:UOR262199 UYN262150:UYN262199 VIJ262150:VIJ262199 VSF262150:VSF262199 WCB262150:WCB262199 WLX262150:WLX262199 WVT262150:WVT262199 L327686:L327735 JH327686:JH327735 TD327686:TD327735 ACZ327686:ACZ327735 AMV327686:AMV327735 AWR327686:AWR327735 BGN327686:BGN327735 BQJ327686:BQJ327735 CAF327686:CAF327735 CKB327686:CKB327735 CTX327686:CTX327735 DDT327686:DDT327735 DNP327686:DNP327735 DXL327686:DXL327735 EHH327686:EHH327735 ERD327686:ERD327735 FAZ327686:FAZ327735 FKV327686:FKV327735 FUR327686:FUR327735 GEN327686:GEN327735 GOJ327686:GOJ327735 GYF327686:GYF327735 HIB327686:HIB327735 HRX327686:HRX327735 IBT327686:IBT327735 ILP327686:ILP327735 IVL327686:IVL327735 JFH327686:JFH327735 JPD327686:JPD327735 JYZ327686:JYZ327735 KIV327686:KIV327735 KSR327686:KSR327735 LCN327686:LCN327735 LMJ327686:LMJ327735 LWF327686:LWF327735 MGB327686:MGB327735 MPX327686:MPX327735 MZT327686:MZT327735 NJP327686:NJP327735 NTL327686:NTL327735 ODH327686:ODH327735 OND327686:OND327735 OWZ327686:OWZ327735 PGV327686:PGV327735 PQR327686:PQR327735 QAN327686:QAN327735 QKJ327686:QKJ327735 QUF327686:QUF327735 REB327686:REB327735 RNX327686:RNX327735 RXT327686:RXT327735 SHP327686:SHP327735 SRL327686:SRL327735 TBH327686:TBH327735 TLD327686:TLD327735 TUZ327686:TUZ327735 UEV327686:UEV327735 UOR327686:UOR327735 UYN327686:UYN327735 VIJ327686:VIJ327735 VSF327686:VSF327735 WCB327686:WCB327735 WLX327686:WLX327735 WVT327686:WVT327735 L393222:L393271 JH393222:JH393271 TD393222:TD393271 ACZ393222:ACZ393271 AMV393222:AMV393271 AWR393222:AWR393271 BGN393222:BGN393271 BQJ393222:BQJ393271 CAF393222:CAF393271 CKB393222:CKB393271 CTX393222:CTX393271 DDT393222:DDT393271 DNP393222:DNP393271 DXL393222:DXL393271 EHH393222:EHH393271 ERD393222:ERD393271 FAZ393222:FAZ393271 FKV393222:FKV393271 FUR393222:FUR393271 GEN393222:GEN393271 GOJ393222:GOJ393271 GYF393222:GYF393271 HIB393222:HIB393271 HRX393222:HRX393271 IBT393222:IBT393271 ILP393222:ILP393271 IVL393222:IVL393271 JFH393222:JFH393271 JPD393222:JPD393271 JYZ393222:JYZ393271 KIV393222:KIV393271 KSR393222:KSR393271 LCN393222:LCN393271 LMJ393222:LMJ393271 LWF393222:LWF393271 MGB393222:MGB393271 MPX393222:MPX393271 MZT393222:MZT393271 NJP393222:NJP393271 NTL393222:NTL393271 ODH393222:ODH393271 OND393222:OND393271 OWZ393222:OWZ393271 PGV393222:PGV393271 PQR393222:PQR393271 QAN393222:QAN393271 QKJ393222:QKJ393271 QUF393222:QUF393271 REB393222:REB393271 RNX393222:RNX393271 RXT393222:RXT393271 SHP393222:SHP393271 SRL393222:SRL393271 TBH393222:TBH393271 TLD393222:TLD393271 TUZ393222:TUZ393271 UEV393222:UEV393271 UOR393222:UOR393271 UYN393222:UYN393271 VIJ393222:VIJ393271 VSF393222:VSF393271 WCB393222:WCB393271 WLX393222:WLX393271 WVT393222:WVT393271 L458758:L458807 JH458758:JH458807 TD458758:TD458807 ACZ458758:ACZ458807 AMV458758:AMV458807 AWR458758:AWR458807 BGN458758:BGN458807 BQJ458758:BQJ458807 CAF458758:CAF458807 CKB458758:CKB458807 CTX458758:CTX458807 DDT458758:DDT458807 DNP458758:DNP458807 DXL458758:DXL458807 EHH458758:EHH458807 ERD458758:ERD458807 FAZ458758:FAZ458807 FKV458758:FKV458807 FUR458758:FUR458807 GEN458758:GEN458807 GOJ458758:GOJ458807 GYF458758:GYF458807 HIB458758:HIB458807 HRX458758:HRX458807 IBT458758:IBT458807 ILP458758:ILP458807 IVL458758:IVL458807 JFH458758:JFH458807 JPD458758:JPD458807 JYZ458758:JYZ458807 KIV458758:KIV458807 KSR458758:KSR458807 LCN458758:LCN458807 LMJ458758:LMJ458807 LWF458758:LWF458807 MGB458758:MGB458807 MPX458758:MPX458807 MZT458758:MZT458807 NJP458758:NJP458807 NTL458758:NTL458807 ODH458758:ODH458807 OND458758:OND458807 OWZ458758:OWZ458807 PGV458758:PGV458807 PQR458758:PQR458807 QAN458758:QAN458807 QKJ458758:QKJ458807 QUF458758:QUF458807 REB458758:REB458807 RNX458758:RNX458807 RXT458758:RXT458807 SHP458758:SHP458807 SRL458758:SRL458807 TBH458758:TBH458807 TLD458758:TLD458807 TUZ458758:TUZ458807 UEV458758:UEV458807 UOR458758:UOR458807 UYN458758:UYN458807 VIJ458758:VIJ458807 VSF458758:VSF458807 WCB458758:WCB458807 WLX458758:WLX458807 WVT458758:WVT458807 L524294:L524343 JH524294:JH524343 TD524294:TD524343 ACZ524294:ACZ524343 AMV524294:AMV524343 AWR524294:AWR524343 BGN524294:BGN524343 BQJ524294:BQJ524343 CAF524294:CAF524343 CKB524294:CKB524343 CTX524294:CTX524343 DDT524294:DDT524343 DNP524294:DNP524343 DXL524294:DXL524343 EHH524294:EHH524343 ERD524294:ERD524343 FAZ524294:FAZ524343 FKV524294:FKV524343 FUR524294:FUR524343 GEN524294:GEN524343 GOJ524294:GOJ524343 GYF524294:GYF524343 HIB524294:HIB524343 HRX524294:HRX524343 IBT524294:IBT524343 ILP524294:ILP524343 IVL524294:IVL524343 JFH524294:JFH524343 JPD524294:JPD524343 JYZ524294:JYZ524343 KIV524294:KIV524343 KSR524294:KSR524343 LCN524294:LCN524343 LMJ524294:LMJ524343 LWF524294:LWF524343 MGB524294:MGB524343 MPX524294:MPX524343 MZT524294:MZT524343 NJP524294:NJP524343 NTL524294:NTL524343 ODH524294:ODH524343 OND524294:OND524343 OWZ524294:OWZ524343 PGV524294:PGV524343 PQR524294:PQR524343 QAN524294:QAN524343 QKJ524294:QKJ524343 QUF524294:QUF524343 REB524294:REB524343 RNX524294:RNX524343 RXT524294:RXT524343 SHP524294:SHP524343 SRL524294:SRL524343 TBH524294:TBH524343 TLD524294:TLD524343 TUZ524294:TUZ524343 UEV524294:UEV524343 UOR524294:UOR524343 UYN524294:UYN524343 VIJ524294:VIJ524343 VSF524294:VSF524343 WCB524294:WCB524343 WLX524294:WLX524343 WVT524294:WVT524343 L589830:L589879 JH589830:JH589879 TD589830:TD589879 ACZ589830:ACZ589879 AMV589830:AMV589879 AWR589830:AWR589879 BGN589830:BGN589879 BQJ589830:BQJ589879 CAF589830:CAF589879 CKB589830:CKB589879 CTX589830:CTX589879 DDT589830:DDT589879 DNP589830:DNP589879 DXL589830:DXL589879 EHH589830:EHH589879 ERD589830:ERD589879 FAZ589830:FAZ589879 FKV589830:FKV589879 FUR589830:FUR589879 GEN589830:GEN589879 GOJ589830:GOJ589879 GYF589830:GYF589879 HIB589830:HIB589879 HRX589830:HRX589879 IBT589830:IBT589879 ILP589830:ILP589879 IVL589830:IVL589879 JFH589830:JFH589879 JPD589830:JPD589879 JYZ589830:JYZ589879 KIV589830:KIV589879 KSR589830:KSR589879 LCN589830:LCN589879 LMJ589830:LMJ589879 LWF589830:LWF589879 MGB589830:MGB589879 MPX589830:MPX589879 MZT589830:MZT589879 NJP589830:NJP589879 NTL589830:NTL589879 ODH589830:ODH589879 OND589830:OND589879 OWZ589830:OWZ589879 PGV589830:PGV589879 PQR589830:PQR589879 QAN589830:QAN589879 QKJ589830:QKJ589879 QUF589830:QUF589879 REB589830:REB589879 RNX589830:RNX589879 RXT589830:RXT589879 SHP589830:SHP589879 SRL589830:SRL589879 TBH589830:TBH589879 TLD589830:TLD589879 TUZ589830:TUZ589879 UEV589830:UEV589879 UOR589830:UOR589879 UYN589830:UYN589879 VIJ589830:VIJ589879 VSF589830:VSF589879 WCB589830:WCB589879 WLX589830:WLX589879 WVT589830:WVT589879 L655366:L655415 JH655366:JH655415 TD655366:TD655415 ACZ655366:ACZ655415 AMV655366:AMV655415 AWR655366:AWR655415 BGN655366:BGN655415 BQJ655366:BQJ655415 CAF655366:CAF655415 CKB655366:CKB655415 CTX655366:CTX655415 DDT655366:DDT655415 DNP655366:DNP655415 DXL655366:DXL655415 EHH655366:EHH655415 ERD655366:ERD655415 FAZ655366:FAZ655415 FKV655366:FKV655415 FUR655366:FUR655415 GEN655366:GEN655415 GOJ655366:GOJ655415 GYF655366:GYF655415 HIB655366:HIB655415 HRX655366:HRX655415 IBT655366:IBT655415 ILP655366:ILP655415 IVL655366:IVL655415 JFH655366:JFH655415 JPD655366:JPD655415 JYZ655366:JYZ655415 KIV655366:KIV655415 KSR655366:KSR655415 LCN655366:LCN655415 LMJ655366:LMJ655415 LWF655366:LWF655415 MGB655366:MGB655415 MPX655366:MPX655415 MZT655366:MZT655415 NJP655366:NJP655415 NTL655366:NTL655415 ODH655366:ODH655415 OND655366:OND655415 OWZ655366:OWZ655415 PGV655366:PGV655415 PQR655366:PQR655415 QAN655366:QAN655415 QKJ655366:QKJ655415 QUF655366:QUF655415 REB655366:REB655415 RNX655366:RNX655415 RXT655366:RXT655415 SHP655366:SHP655415 SRL655366:SRL655415 TBH655366:TBH655415 TLD655366:TLD655415 TUZ655366:TUZ655415 UEV655366:UEV655415 UOR655366:UOR655415 UYN655366:UYN655415 VIJ655366:VIJ655415 VSF655366:VSF655415 WCB655366:WCB655415 WLX655366:WLX655415 WVT655366:WVT655415 L720902:L720951 JH720902:JH720951 TD720902:TD720951 ACZ720902:ACZ720951 AMV720902:AMV720951 AWR720902:AWR720951 BGN720902:BGN720951 BQJ720902:BQJ720951 CAF720902:CAF720951 CKB720902:CKB720951 CTX720902:CTX720951 DDT720902:DDT720951 DNP720902:DNP720951 DXL720902:DXL720951 EHH720902:EHH720951 ERD720902:ERD720951 FAZ720902:FAZ720951 FKV720902:FKV720951 FUR720902:FUR720951 GEN720902:GEN720951 GOJ720902:GOJ720951 GYF720902:GYF720951 HIB720902:HIB720951 HRX720902:HRX720951 IBT720902:IBT720951 ILP720902:ILP720951 IVL720902:IVL720951 JFH720902:JFH720951 JPD720902:JPD720951 JYZ720902:JYZ720951 KIV720902:KIV720951 KSR720902:KSR720951 LCN720902:LCN720951 LMJ720902:LMJ720951 LWF720902:LWF720951 MGB720902:MGB720951 MPX720902:MPX720951 MZT720902:MZT720951 NJP720902:NJP720951 NTL720902:NTL720951 ODH720902:ODH720951 OND720902:OND720951 OWZ720902:OWZ720951 PGV720902:PGV720951 PQR720902:PQR720951 QAN720902:QAN720951 QKJ720902:QKJ720951 QUF720902:QUF720951 REB720902:REB720951 RNX720902:RNX720951 RXT720902:RXT720951 SHP720902:SHP720951 SRL720902:SRL720951 TBH720902:TBH720951 TLD720902:TLD720951 TUZ720902:TUZ720951 UEV720902:UEV720951 UOR720902:UOR720951 UYN720902:UYN720951 VIJ720902:VIJ720951 VSF720902:VSF720951 WCB720902:WCB720951 WLX720902:WLX720951 WVT720902:WVT720951 L786438:L786487 JH786438:JH786487 TD786438:TD786487 ACZ786438:ACZ786487 AMV786438:AMV786487 AWR786438:AWR786487 BGN786438:BGN786487 BQJ786438:BQJ786487 CAF786438:CAF786487 CKB786438:CKB786487 CTX786438:CTX786487 DDT786438:DDT786487 DNP786438:DNP786487 DXL786438:DXL786487 EHH786438:EHH786487 ERD786438:ERD786487 FAZ786438:FAZ786487 FKV786438:FKV786487 FUR786438:FUR786487 GEN786438:GEN786487 GOJ786438:GOJ786487 GYF786438:GYF786487 HIB786438:HIB786487 HRX786438:HRX786487 IBT786438:IBT786487 ILP786438:ILP786487 IVL786438:IVL786487 JFH786438:JFH786487 JPD786438:JPD786487 JYZ786438:JYZ786487 KIV786438:KIV786487 KSR786438:KSR786487 LCN786438:LCN786487 LMJ786438:LMJ786487 LWF786438:LWF786487 MGB786438:MGB786487 MPX786438:MPX786487 MZT786438:MZT786487 NJP786438:NJP786487 NTL786438:NTL786487 ODH786438:ODH786487 OND786438:OND786487 OWZ786438:OWZ786487 PGV786438:PGV786487 PQR786438:PQR786487 QAN786438:QAN786487 QKJ786438:QKJ786487 QUF786438:QUF786487 REB786438:REB786487 RNX786438:RNX786487 RXT786438:RXT786487 SHP786438:SHP786487 SRL786438:SRL786487 TBH786438:TBH786487 TLD786438:TLD786487 TUZ786438:TUZ786487 UEV786438:UEV786487 UOR786438:UOR786487 UYN786438:UYN786487 VIJ786438:VIJ786487 VSF786438:VSF786487 WCB786438:WCB786487 WLX786438:WLX786487 WVT786438:WVT786487 L851974:L852023 JH851974:JH852023 TD851974:TD852023 ACZ851974:ACZ852023 AMV851974:AMV852023 AWR851974:AWR852023 BGN851974:BGN852023 BQJ851974:BQJ852023 CAF851974:CAF852023 CKB851974:CKB852023 CTX851974:CTX852023 DDT851974:DDT852023 DNP851974:DNP852023 DXL851974:DXL852023 EHH851974:EHH852023 ERD851974:ERD852023 FAZ851974:FAZ852023 FKV851974:FKV852023 FUR851974:FUR852023 GEN851974:GEN852023 GOJ851974:GOJ852023 GYF851974:GYF852023 HIB851974:HIB852023 HRX851974:HRX852023 IBT851974:IBT852023 ILP851974:ILP852023 IVL851974:IVL852023 JFH851974:JFH852023 JPD851974:JPD852023 JYZ851974:JYZ852023 KIV851974:KIV852023 KSR851974:KSR852023 LCN851974:LCN852023 LMJ851974:LMJ852023 LWF851974:LWF852023 MGB851974:MGB852023 MPX851974:MPX852023 MZT851974:MZT852023 NJP851974:NJP852023 NTL851974:NTL852023 ODH851974:ODH852023 OND851974:OND852023 OWZ851974:OWZ852023 PGV851974:PGV852023 PQR851974:PQR852023 QAN851974:QAN852023 QKJ851974:QKJ852023 QUF851974:QUF852023 REB851974:REB852023 RNX851974:RNX852023 RXT851974:RXT852023 SHP851974:SHP852023 SRL851974:SRL852023 TBH851974:TBH852023 TLD851974:TLD852023 TUZ851974:TUZ852023 UEV851974:UEV852023 UOR851974:UOR852023 UYN851974:UYN852023 VIJ851974:VIJ852023 VSF851974:VSF852023 WCB851974:WCB852023 WLX851974:WLX852023 WVT851974:WVT852023 L917510:L917559 JH917510:JH917559 TD917510:TD917559 ACZ917510:ACZ917559 AMV917510:AMV917559 AWR917510:AWR917559 BGN917510:BGN917559 BQJ917510:BQJ917559 CAF917510:CAF917559 CKB917510:CKB917559 CTX917510:CTX917559 DDT917510:DDT917559 DNP917510:DNP917559 DXL917510:DXL917559 EHH917510:EHH917559 ERD917510:ERD917559 FAZ917510:FAZ917559 FKV917510:FKV917559 FUR917510:FUR917559 GEN917510:GEN917559 GOJ917510:GOJ917559 GYF917510:GYF917559 HIB917510:HIB917559 HRX917510:HRX917559 IBT917510:IBT917559 ILP917510:ILP917559 IVL917510:IVL917559 JFH917510:JFH917559 JPD917510:JPD917559 JYZ917510:JYZ917559 KIV917510:KIV917559 KSR917510:KSR917559 LCN917510:LCN917559 LMJ917510:LMJ917559 LWF917510:LWF917559 MGB917510:MGB917559 MPX917510:MPX917559 MZT917510:MZT917559 NJP917510:NJP917559 NTL917510:NTL917559 ODH917510:ODH917559 OND917510:OND917559 OWZ917510:OWZ917559 PGV917510:PGV917559 PQR917510:PQR917559 QAN917510:QAN917559 QKJ917510:QKJ917559 QUF917510:QUF917559 REB917510:REB917559 RNX917510:RNX917559 RXT917510:RXT917559 SHP917510:SHP917559 SRL917510:SRL917559 TBH917510:TBH917559 TLD917510:TLD917559 TUZ917510:TUZ917559 UEV917510:UEV917559 UOR917510:UOR917559 UYN917510:UYN917559 VIJ917510:VIJ917559 VSF917510:VSF917559 WCB917510:WCB917559 WLX917510:WLX917559 WVT917510:WVT917559 L983046:L983095 JH983046:JH983095 TD983046:TD983095 ACZ983046:ACZ983095 AMV983046:AMV983095 AWR983046:AWR983095 BGN983046:BGN983095 BQJ983046:BQJ983095 CAF983046:CAF983095 CKB983046:CKB983095 CTX983046:CTX983095 DDT983046:DDT983095 DNP983046:DNP983095 DXL983046:DXL983095 EHH983046:EHH983095 ERD983046:ERD983095 FAZ983046:FAZ983095 FKV983046:FKV983095 FUR983046:FUR983095 GEN983046:GEN983095 GOJ983046:GOJ983095 GYF983046:GYF983095 HIB983046:HIB983095 HRX983046:HRX983095 IBT983046:IBT983095 ILP983046:ILP983095 IVL983046:IVL983095 JFH983046:JFH983095 JPD983046:JPD983095 JYZ983046:JYZ983095 KIV983046:KIV983095 KSR983046:KSR983095 LCN983046:LCN983095 LMJ983046:LMJ983095 LWF983046:LWF983095 MGB983046:MGB983095 MPX983046:MPX983095 MZT983046:MZT983095 NJP983046:NJP983095 NTL983046:NTL983095 ODH983046:ODH983095 OND983046:OND983095 OWZ983046:OWZ983095 PGV983046:PGV983095 PQR983046:PQR983095 QAN983046:QAN983095 QKJ983046:QKJ983095 QUF983046:QUF983095 REB983046:REB983095 RNX983046:RNX983095 RXT983046:RXT983095 SHP983046:SHP983095 SRL983046:SRL983095 TBH983046:TBH983095 TLD983046:TLD983095 TUZ983046:TUZ983095 UEV983046:UEV983095 UOR983046:UOR983095 UYN983046:UYN983095 VIJ983046:VIJ983095 VSF983046:VSF983095 WCB983046:WCB983095 WLX983046:WLX983095 WVT983046:WVT983095 M35:M36 JI35:JI36 TE35:TE36 ADA35:ADA36 AMW35:AMW36 AWS35:AWS36 BGO35:BGO36 BQK35:BQK36 CAG35:CAG36 CKC35:CKC36 CTY35:CTY36 DDU35:DDU36 DNQ35:DNQ36 DXM35:DXM36 EHI35:EHI36 ERE35:ERE36 FBA35:FBA36 FKW35:FKW36 FUS35:FUS36 GEO35:GEO36 GOK35:GOK36 GYG35:GYG36 HIC35:HIC36 HRY35:HRY36 IBU35:IBU36 ILQ35:ILQ36 IVM35:IVM36 JFI35:JFI36 JPE35:JPE36 JZA35:JZA36 KIW35:KIW36 KSS35:KSS36 LCO35:LCO36 LMK35:LMK36 LWG35:LWG36 MGC35:MGC36 MPY35:MPY36 MZU35:MZU36 NJQ35:NJQ36 NTM35:NTM36 ODI35:ODI36 ONE35:ONE36 OXA35:OXA36 PGW35:PGW36 PQS35:PQS36 QAO35:QAO36 QKK35:QKK36 QUG35:QUG36 REC35:REC36 RNY35:RNY36 RXU35:RXU36 SHQ35:SHQ36 SRM35:SRM36 TBI35:TBI36 TLE35:TLE36 TVA35:TVA36 UEW35:UEW36 UOS35:UOS36 UYO35:UYO36 VIK35:VIK36 VSG35:VSG36 WCC35:WCC36 WLY35:WLY36 WVU35:WVU36 M65571:M65572 JI65571:JI65572 TE65571:TE65572 ADA65571:ADA65572 AMW65571:AMW65572 AWS65571:AWS65572 BGO65571:BGO65572 BQK65571:BQK65572 CAG65571:CAG65572 CKC65571:CKC65572 CTY65571:CTY65572 DDU65571:DDU65572 DNQ65571:DNQ65572 DXM65571:DXM65572 EHI65571:EHI65572 ERE65571:ERE65572 FBA65571:FBA65572 FKW65571:FKW65572 FUS65571:FUS65572 GEO65571:GEO65572 GOK65571:GOK65572 GYG65571:GYG65572 HIC65571:HIC65572 HRY65571:HRY65572 IBU65571:IBU65572 ILQ65571:ILQ65572 IVM65571:IVM65572 JFI65571:JFI65572 JPE65571:JPE65572 JZA65571:JZA65572 KIW65571:KIW65572 KSS65571:KSS65572 LCO65571:LCO65572 LMK65571:LMK65572 LWG65571:LWG65572 MGC65571:MGC65572 MPY65571:MPY65572 MZU65571:MZU65572 NJQ65571:NJQ65572 NTM65571:NTM65572 ODI65571:ODI65572 ONE65571:ONE65572 OXA65571:OXA65572 PGW65571:PGW65572 PQS65571:PQS65572 QAO65571:QAO65572 QKK65571:QKK65572 QUG65571:QUG65572 REC65571:REC65572 RNY65571:RNY65572 RXU65571:RXU65572 SHQ65571:SHQ65572 SRM65571:SRM65572 TBI65571:TBI65572 TLE65571:TLE65572 TVA65571:TVA65572 UEW65571:UEW65572 UOS65571:UOS65572 UYO65571:UYO65572 VIK65571:VIK65572 VSG65571:VSG65572 WCC65571:WCC65572 WLY65571:WLY65572 WVU65571:WVU65572 M131107:M131108 JI131107:JI131108 TE131107:TE131108 ADA131107:ADA131108 AMW131107:AMW131108 AWS131107:AWS131108 BGO131107:BGO131108 BQK131107:BQK131108 CAG131107:CAG131108 CKC131107:CKC131108 CTY131107:CTY131108 DDU131107:DDU131108 DNQ131107:DNQ131108 DXM131107:DXM131108 EHI131107:EHI131108 ERE131107:ERE131108 FBA131107:FBA131108 FKW131107:FKW131108 FUS131107:FUS131108 GEO131107:GEO131108 GOK131107:GOK131108 GYG131107:GYG131108 HIC131107:HIC131108 HRY131107:HRY131108 IBU131107:IBU131108 ILQ131107:ILQ131108 IVM131107:IVM131108 JFI131107:JFI131108 JPE131107:JPE131108 JZA131107:JZA131108 KIW131107:KIW131108 KSS131107:KSS131108 LCO131107:LCO131108 LMK131107:LMK131108 LWG131107:LWG131108 MGC131107:MGC131108 MPY131107:MPY131108 MZU131107:MZU131108 NJQ131107:NJQ131108 NTM131107:NTM131108 ODI131107:ODI131108 ONE131107:ONE131108 OXA131107:OXA131108 PGW131107:PGW131108 PQS131107:PQS131108 QAO131107:QAO131108 QKK131107:QKK131108 QUG131107:QUG131108 REC131107:REC131108 RNY131107:RNY131108 RXU131107:RXU131108 SHQ131107:SHQ131108 SRM131107:SRM131108 TBI131107:TBI131108 TLE131107:TLE131108 TVA131107:TVA131108 UEW131107:UEW131108 UOS131107:UOS131108 UYO131107:UYO131108 VIK131107:VIK131108 VSG131107:VSG131108 WCC131107:WCC131108 WLY131107:WLY131108 WVU131107:WVU131108 M196643:M196644 JI196643:JI196644 TE196643:TE196644 ADA196643:ADA196644 AMW196643:AMW196644 AWS196643:AWS196644 BGO196643:BGO196644 BQK196643:BQK196644 CAG196643:CAG196644 CKC196643:CKC196644 CTY196643:CTY196644 DDU196643:DDU196644 DNQ196643:DNQ196644 DXM196643:DXM196644 EHI196643:EHI196644 ERE196643:ERE196644 FBA196643:FBA196644 FKW196643:FKW196644 FUS196643:FUS196644 GEO196643:GEO196644 GOK196643:GOK196644 GYG196643:GYG196644 HIC196643:HIC196644 HRY196643:HRY196644 IBU196643:IBU196644 ILQ196643:ILQ196644 IVM196643:IVM196644 JFI196643:JFI196644 JPE196643:JPE196644 JZA196643:JZA196644 KIW196643:KIW196644 KSS196643:KSS196644 LCO196643:LCO196644 LMK196643:LMK196644 LWG196643:LWG196644 MGC196643:MGC196644 MPY196643:MPY196644 MZU196643:MZU196644 NJQ196643:NJQ196644 NTM196643:NTM196644 ODI196643:ODI196644 ONE196643:ONE196644 OXA196643:OXA196644 PGW196643:PGW196644 PQS196643:PQS196644 QAO196643:QAO196644 QKK196643:QKK196644 QUG196643:QUG196644 REC196643:REC196644 RNY196643:RNY196644 RXU196643:RXU196644 SHQ196643:SHQ196644 SRM196643:SRM196644 TBI196643:TBI196644 TLE196643:TLE196644 TVA196643:TVA196644 UEW196643:UEW196644 UOS196643:UOS196644 UYO196643:UYO196644 VIK196643:VIK196644 VSG196643:VSG196644 WCC196643:WCC196644 WLY196643:WLY196644 WVU196643:WVU196644 M262179:M262180 JI262179:JI262180 TE262179:TE262180 ADA262179:ADA262180 AMW262179:AMW262180 AWS262179:AWS262180 BGO262179:BGO262180 BQK262179:BQK262180 CAG262179:CAG262180 CKC262179:CKC262180 CTY262179:CTY262180 DDU262179:DDU262180 DNQ262179:DNQ262180 DXM262179:DXM262180 EHI262179:EHI262180 ERE262179:ERE262180 FBA262179:FBA262180 FKW262179:FKW262180 FUS262179:FUS262180 GEO262179:GEO262180 GOK262179:GOK262180 GYG262179:GYG262180 HIC262179:HIC262180 HRY262179:HRY262180 IBU262179:IBU262180 ILQ262179:ILQ262180 IVM262179:IVM262180 JFI262179:JFI262180 JPE262179:JPE262180 JZA262179:JZA262180 KIW262179:KIW262180 KSS262179:KSS262180 LCO262179:LCO262180 LMK262179:LMK262180 LWG262179:LWG262180 MGC262179:MGC262180 MPY262179:MPY262180 MZU262179:MZU262180 NJQ262179:NJQ262180 NTM262179:NTM262180 ODI262179:ODI262180 ONE262179:ONE262180 OXA262179:OXA262180 PGW262179:PGW262180 PQS262179:PQS262180 QAO262179:QAO262180 QKK262179:QKK262180 QUG262179:QUG262180 REC262179:REC262180 RNY262179:RNY262180 RXU262179:RXU262180 SHQ262179:SHQ262180 SRM262179:SRM262180 TBI262179:TBI262180 TLE262179:TLE262180 TVA262179:TVA262180 UEW262179:UEW262180 UOS262179:UOS262180 UYO262179:UYO262180 VIK262179:VIK262180 VSG262179:VSG262180 WCC262179:WCC262180 WLY262179:WLY262180 WVU262179:WVU262180 M327715:M327716 JI327715:JI327716 TE327715:TE327716 ADA327715:ADA327716 AMW327715:AMW327716 AWS327715:AWS327716 BGO327715:BGO327716 BQK327715:BQK327716 CAG327715:CAG327716 CKC327715:CKC327716 CTY327715:CTY327716 DDU327715:DDU327716 DNQ327715:DNQ327716 DXM327715:DXM327716 EHI327715:EHI327716 ERE327715:ERE327716 FBA327715:FBA327716 FKW327715:FKW327716 FUS327715:FUS327716 GEO327715:GEO327716 GOK327715:GOK327716 GYG327715:GYG327716 HIC327715:HIC327716 HRY327715:HRY327716 IBU327715:IBU327716 ILQ327715:ILQ327716 IVM327715:IVM327716 JFI327715:JFI327716 JPE327715:JPE327716 JZA327715:JZA327716 KIW327715:KIW327716 KSS327715:KSS327716 LCO327715:LCO327716 LMK327715:LMK327716 LWG327715:LWG327716 MGC327715:MGC327716 MPY327715:MPY327716 MZU327715:MZU327716 NJQ327715:NJQ327716 NTM327715:NTM327716 ODI327715:ODI327716 ONE327715:ONE327716 OXA327715:OXA327716 PGW327715:PGW327716 PQS327715:PQS327716 QAO327715:QAO327716 QKK327715:QKK327716 QUG327715:QUG327716 REC327715:REC327716 RNY327715:RNY327716 RXU327715:RXU327716 SHQ327715:SHQ327716 SRM327715:SRM327716 TBI327715:TBI327716 TLE327715:TLE327716 TVA327715:TVA327716 UEW327715:UEW327716 UOS327715:UOS327716 UYO327715:UYO327716 VIK327715:VIK327716 VSG327715:VSG327716 WCC327715:WCC327716 WLY327715:WLY327716 WVU327715:WVU327716 M393251:M393252 JI393251:JI393252 TE393251:TE393252 ADA393251:ADA393252 AMW393251:AMW393252 AWS393251:AWS393252 BGO393251:BGO393252 BQK393251:BQK393252 CAG393251:CAG393252 CKC393251:CKC393252 CTY393251:CTY393252 DDU393251:DDU393252 DNQ393251:DNQ393252 DXM393251:DXM393252 EHI393251:EHI393252 ERE393251:ERE393252 FBA393251:FBA393252 FKW393251:FKW393252 FUS393251:FUS393252 GEO393251:GEO393252 GOK393251:GOK393252 GYG393251:GYG393252 HIC393251:HIC393252 HRY393251:HRY393252 IBU393251:IBU393252 ILQ393251:ILQ393252 IVM393251:IVM393252 JFI393251:JFI393252 JPE393251:JPE393252 JZA393251:JZA393252 KIW393251:KIW393252 KSS393251:KSS393252 LCO393251:LCO393252 LMK393251:LMK393252 LWG393251:LWG393252 MGC393251:MGC393252 MPY393251:MPY393252 MZU393251:MZU393252 NJQ393251:NJQ393252 NTM393251:NTM393252 ODI393251:ODI393252 ONE393251:ONE393252 OXA393251:OXA393252 PGW393251:PGW393252 PQS393251:PQS393252 QAO393251:QAO393252 QKK393251:QKK393252 QUG393251:QUG393252 REC393251:REC393252 RNY393251:RNY393252 RXU393251:RXU393252 SHQ393251:SHQ393252 SRM393251:SRM393252 TBI393251:TBI393252 TLE393251:TLE393252 TVA393251:TVA393252 UEW393251:UEW393252 UOS393251:UOS393252 UYO393251:UYO393252 VIK393251:VIK393252 VSG393251:VSG393252 WCC393251:WCC393252 WLY393251:WLY393252 WVU393251:WVU393252 M458787:M458788 JI458787:JI458788 TE458787:TE458788 ADA458787:ADA458788 AMW458787:AMW458788 AWS458787:AWS458788 BGO458787:BGO458788 BQK458787:BQK458788 CAG458787:CAG458788 CKC458787:CKC458788 CTY458787:CTY458788 DDU458787:DDU458788 DNQ458787:DNQ458788 DXM458787:DXM458788 EHI458787:EHI458788 ERE458787:ERE458788 FBA458787:FBA458788 FKW458787:FKW458788 FUS458787:FUS458788 GEO458787:GEO458788 GOK458787:GOK458788 GYG458787:GYG458788 HIC458787:HIC458788 HRY458787:HRY458788 IBU458787:IBU458788 ILQ458787:ILQ458788 IVM458787:IVM458788 JFI458787:JFI458788 JPE458787:JPE458788 JZA458787:JZA458788 KIW458787:KIW458788 KSS458787:KSS458788 LCO458787:LCO458788 LMK458787:LMK458788 LWG458787:LWG458788 MGC458787:MGC458788 MPY458787:MPY458788 MZU458787:MZU458788 NJQ458787:NJQ458788 NTM458787:NTM458788 ODI458787:ODI458788 ONE458787:ONE458788 OXA458787:OXA458788 PGW458787:PGW458788 PQS458787:PQS458788 QAO458787:QAO458788 QKK458787:QKK458788 QUG458787:QUG458788 REC458787:REC458788 RNY458787:RNY458788 RXU458787:RXU458788 SHQ458787:SHQ458788 SRM458787:SRM458788 TBI458787:TBI458788 TLE458787:TLE458788 TVA458787:TVA458788 UEW458787:UEW458788 UOS458787:UOS458788 UYO458787:UYO458788 VIK458787:VIK458788 VSG458787:VSG458788 WCC458787:WCC458788 WLY458787:WLY458788 WVU458787:WVU458788 M524323:M524324 JI524323:JI524324 TE524323:TE524324 ADA524323:ADA524324 AMW524323:AMW524324 AWS524323:AWS524324 BGO524323:BGO524324 BQK524323:BQK524324 CAG524323:CAG524324 CKC524323:CKC524324 CTY524323:CTY524324 DDU524323:DDU524324 DNQ524323:DNQ524324 DXM524323:DXM524324 EHI524323:EHI524324 ERE524323:ERE524324 FBA524323:FBA524324 FKW524323:FKW524324 FUS524323:FUS524324 GEO524323:GEO524324 GOK524323:GOK524324 GYG524323:GYG524324 HIC524323:HIC524324 HRY524323:HRY524324 IBU524323:IBU524324 ILQ524323:ILQ524324 IVM524323:IVM524324 JFI524323:JFI524324 JPE524323:JPE524324 JZA524323:JZA524324 KIW524323:KIW524324 KSS524323:KSS524324 LCO524323:LCO524324 LMK524323:LMK524324 LWG524323:LWG524324 MGC524323:MGC524324 MPY524323:MPY524324 MZU524323:MZU524324 NJQ524323:NJQ524324 NTM524323:NTM524324 ODI524323:ODI524324 ONE524323:ONE524324 OXA524323:OXA524324 PGW524323:PGW524324 PQS524323:PQS524324 QAO524323:QAO524324 QKK524323:QKK524324 QUG524323:QUG524324 REC524323:REC524324 RNY524323:RNY524324 RXU524323:RXU524324 SHQ524323:SHQ524324 SRM524323:SRM524324 TBI524323:TBI524324 TLE524323:TLE524324 TVA524323:TVA524324 UEW524323:UEW524324 UOS524323:UOS524324 UYO524323:UYO524324 VIK524323:VIK524324 VSG524323:VSG524324 WCC524323:WCC524324 WLY524323:WLY524324 WVU524323:WVU524324 M589859:M589860 JI589859:JI589860 TE589859:TE589860 ADA589859:ADA589860 AMW589859:AMW589860 AWS589859:AWS589860 BGO589859:BGO589860 BQK589859:BQK589860 CAG589859:CAG589860 CKC589859:CKC589860 CTY589859:CTY589860 DDU589859:DDU589860 DNQ589859:DNQ589860 DXM589859:DXM589860 EHI589859:EHI589860 ERE589859:ERE589860 FBA589859:FBA589860 FKW589859:FKW589860 FUS589859:FUS589860 GEO589859:GEO589860 GOK589859:GOK589860 GYG589859:GYG589860 HIC589859:HIC589860 HRY589859:HRY589860 IBU589859:IBU589860 ILQ589859:ILQ589860 IVM589859:IVM589860 JFI589859:JFI589860 JPE589859:JPE589860 JZA589859:JZA589860 KIW589859:KIW589860 KSS589859:KSS589860 LCO589859:LCO589860 LMK589859:LMK589860 LWG589859:LWG589860 MGC589859:MGC589860 MPY589859:MPY589860 MZU589859:MZU589860 NJQ589859:NJQ589860 NTM589859:NTM589860 ODI589859:ODI589860 ONE589859:ONE589860 OXA589859:OXA589860 PGW589859:PGW589860 PQS589859:PQS589860 QAO589859:QAO589860 QKK589859:QKK589860 QUG589859:QUG589860 REC589859:REC589860 RNY589859:RNY589860 RXU589859:RXU589860 SHQ589859:SHQ589860 SRM589859:SRM589860 TBI589859:TBI589860 TLE589859:TLE589860 TVA589859:TVA589860 UEW589859:UEW589860 UOS589859:UOS589860 UYO589859:UYO589860 VIK589859:VIK589860 VSG589859:VSG589860 WCC589859:WCC589860 WLY589859:WLY589860 WVU589859:WVU589860 M655395:M655396 JI655395:JI655396 TE655395:TE655396 ADA655395:ADA655396 AMW655395:AMW655396 AWS655395:AWS655396 BGO655395:BGO655396 BQK655395:BQK655396 CAG655395:CAG655396 CKC655395:CKC655396 CTY655395:CTY655396 DDU655395:DDU655396 DNQ655395:DNQ655396 DXM655395:DXM655396 EHI655395:EHI655396 ERE655395:ERE655396 FBA655395:FBA655396 FKW655395:FKW655396 FUS655395:FUS655396 GEO655395:GEO655396 GOK655395:GOK655396 GYG655395:GYG655396 HIC655395:HIC655396 HRY655395:HRY655396 IBU655395:IBU655396 ILQ655395:ILQ655396 IVM655395:IVM655396 JFI655395:JFI655396 JPE655395:JPE655396 JZA655395:JZA655396 KIW655395:KIW655396 KSS655395:KSS655396 LCO655395:LCO655396 LMK655395:LMK655396 LWG655395:LWG655396 MGC655395:MGC655396 MPY655395:MPY655396 MZU655395:MZU655396 NJQ655395:NJQ655396 NTM655395:NTM655396 ODI655395:ODI655396 ONE655395:ONE655396 OXA655395:OXA655396 PGW655395:PGW655396 PQS655395:PQS655396 QAO655395:QAO655396 QKK655395:QKK655396 QUG655395:QUG655396 REC655395:REC655396 RNY655395:RNY655396 RXU655395:RXU655396 SHQ655395:SHQ655396 SRM655395:SRM655396 TBI655395:TBI655396 TLE655395:TLE655396 TVA655395:TVA655396 UEW655395:UEW655396 UOS655395:UOS655396 UYO655395:UYO655396 VIK655395:VIK655396 VSG655395:VSG655396 WCC655395:WCC655396 WLY655395:WLY655396 WVU655395:WVU655396 M720931:M720932 JI720931:JI720932 TE720931:TE720932 ADA720931:ADA720932 AMW720931:AMW720932 AWS720931:AWS720932 BGO720931:BGO720932 BQK720931:BQK720932 CAG720931:CAG720932 CKC720931:CKC720932 CTY720931:CTY720932 DDU720931:DDU720932 DNQ720931:DNQ720932 DXM720931:DXM720932 EHI720931:EHI720932 ERE720931:ERE720932 FBA720931:FBA720932 FKW720931:FKW720932 FUS720931:FUS720932 GEO720931:GEO720932 GOK720931:GOK720932 GYG720931:GYG720932 HIC720931:HIC720932 HRY720931:HRY720932 IBU720931:IBU720932 ILQ720931:ILQ720932 IVM720931:IVM720932 JFI720931:JFI720932 JPE720931:JPE720932 JZA720931:JZA720932 KIW720931:KIW720932 KSS720931:KSS720932 LCO720931:LCO720932 LMK720931:LMK720932 LWG720931:LWG720932 MGC720931:MGC720932 MPY720931:MPY720932 MZU720931:MZU720932 NJQ720931:NJQ720932 NTM720931:NTM720932 ODI720931:ODI720932 ONE720931:ONE720932 OXA720931:OXA720932 PGW720931:PGW720932 PQS720931:PQS720932 QAO720931:QAO720932 QKK720931:QKK720932 QUG720931:QUG720932 REC720931:REC720932 RNY720931:RNY720932 RXU720931:RXU720932 SHQ720931:SHQ720932 SRM720931:SRM720932 TBI720931:TBI720932 TLE720931:TLE720932 TVA720931:TVA720932 UEW720931:UEW720932 UOS720931:UOS720932 UYO720931:UYO720932 VIK720931:VIK720932 VSG720931:VSG720932 WCC720931:WCC720932 WLY720931:WLY720932 WVU720931:WVU720932 M786467:M786468 JI786467:JI786468 TE786467:TE786468 ADA786467:ADA786468 AMW786467:AMW786468 AWS786467:AWS786468 BGO786467:BGO786468 BQK786467:BQK786468 CAG786467:CAG786468 CKC786467:CKC786468 CTY786467:CTY786468 DDU786467:DDU786468 DNQ786467:DNQ786468 DXM786467:DXM786468 EHI786467:EHI786468 ERE786467:ERE786468 FBA786467:FBA786468 FKW786467:FKW786468 FUS786467:FUS786468 GEO786467:GEO786468 GOK786467:GOK786468 GYG786467:GYG786468 HIC786467:HIC786468 HRY786467:HRY786468 IBU786467:IBU786468 ILQ786467:ILQ786468 IVM786467:IVM786468 JFI786467:JFI786468 JPE786467:JPE786468 JZA786467:JZA786468 KIW786467:KIW786468 KSS786467:KSS786468 LCO786467:LCO786468 LMK786467:LMK786468 LWG786467:LWG786468 MGC786467:MGC786468 MPY786467:MPY786468 MZU786467:MZU786468 NJQ786467:NJQ786468 NTM786467:NTM786468 ODI786467:ODI786468 ONE786467:ONE786468 OXA786467:OXA786468 PGW786467:PGW786468 PQS786467:PQS786468 QAO786467:QAO786468 QKK786467:QKK786468 QUG786467:QUG786468 REC786467:REC786468 RNY786467:RNY786468 RXU786467:RXU786468 SHQ786467:SHQ786468 SRM786467:SRM786468 TBI786467:TBI786468 TLE786467:TLE786468 TVA786467:TVA786468 UEW786467:UEW786468 UOS786467:UOS786468 UYO786467:UYO786468 VIK786467:VIK786468 VSG786467:VSG786468 WCC786467:WCC786468 WLY786467:WLY786468 WVU786467:WVU786468 M852003:M852004 JI852003:JI852004 TE852003:TE852004 ADA852003:ADA852004 AMW852003:AMW852004 AWS852003:AWS852004 BGO852003:BGO852004 BQK852003:BQK852004 CAG852003:CAG852004 CKC852003:CKC852004 CTY852003:CTY852004 DDU852003:DDU852004 DNQ852003:DNQ852004 DXM852003:DXM852004 EHI852003:EHI852004 ERE852003:ERE852004 FBA852003:FBA852004 FKW852003:FKW852004 FUS852003:FUS852004 GEO852003:GEO852004 GOK852003:GOK852004 GYG852003:GYG852004 HIC852003:HIC852004 HRY852003:HRY852004 IBU852003:IBU852004 ILQ852003:ILQ852004 IVM852003:IVM852004 JFI852003:JFI852004 JPE852003:JPE852004 JZA852003:JZA852004 KIW852003:KIW852004 KSS852003:KSS852004 LCO852003:LCO852004 LMK852003:LMK852004 LWG852003:LWG852004 MGC852003:MGC852004 MPY852003:MPY852004 MZU852003:MZU852004 NJQ852003:NJQ852004 NTM852003:NTM852004 ODI852003:ODI852004 ONE852003:ONE852004 OXA852003:OXA852004 PGW852003:PGW852004 PQS852003:PQS852004 QAO852003:QAO852004 QKK852003:QKK852004 QUG852003:QUG852004 REC852003:REC852004 RNY852003:RNY852004 RXU852003:RXU852004 SHQ852003:SHQ852004 SRM852003:SRM852004 TBI852003:TBI852004 TLE852003:TLE852004 TVA852003:TVA852004 UEW852003:UEW852004 UOS852003:UOS852004 UYO852003:UYO852004 VIK852003:VIK852004 VSG852003:VSG852004 WCC852003:WCC852004 WLY852003:WLY852004 WVU852003:WVU852004 M917539:M917540 JI917539:JI917540 TE917539:TE917540 ADA917539:ADA917540 AMW917539:AMW917540 AWS917539:AWS917540 BGO917539:BGO917540 BQK917539:BQK917540 CAG917539:CAG917540 CKC917539:CKC917540 CTY917539:CTY917540 DDU917539:DDU917540 DNQ917539:DNQ917540 DXM917539:DXM917540 EHI917539:EHI917540 ERE917539:ERE917540 FBA917539:FBA917540 FKW917539:FKW917540 FUS917539:FUS917540 GEO917539:GEO917540 GOK917539:GOK917540 GYG917539:GYG917540 HIC917539:HIC917540 HRY917539:HRY917540 IBU917539:IBU917540 ILQ917539:ILQ917540 IVM917539:IVM917540 JFI917539:JFI917540 JPE917539:JPE917540 JZA917539:JZA917540 KIW917539:KIW917540 KSS917539:KSS917540 LCO917539:LCO917540 LMK917539:LMK917540 LWG917539:LWG917540 MGC917539:MGC917540 MPY917539:MPY917540 MZU917539:MZU917540 NJQ917539:NJQ917540 NTM917539:NTM917540 ODI917539:ODI917540 ONE917539:ONE917540 OXA917539:OXA917540 PGW917539:PGW917540 PQS917539:PQS917540 QAO917539:QAO917540 QKK917539:QKK917540 QUG917539:QUG917540 REC917539:REC917540 RNY917539:RNY917540 RXU917539:RXU917540 SHQ917539:SHQ917540 SRM917539:SRM917540 TBI917539:TBI917540 TLE917539:TLE917540 TVA917539:TVA917540 UEW917539:UEW917540 UOS917539:UOS917540 UYO917539:UYO917540 VIK917539:VIK917540 VSG917539:VSG917540 WCC917539:WCC917540 WLY917539:WLY917540 WVU917539:WVU917540 M983075:M983076 JI983075:JI983076 TE983075:TE983076 ADA983075:ADA983076 AMW983075:AMW983076 AWS983075:AWS983076 BGO983075:BGO983076 BQK983075:BQK983076 CAG983075:CAG983076 CKC983075:CKC983076 CTY983075:CTY983076 DDU983075:DDU983076 DNQ983075:DNQ983076 DXM983075:DXM983076 EHI983075:EHI983076 ERE983075:ERE983076 FBA983075:FBA983076 FKW983075:FKW983076 FUS983075:FUS983076 GEO983075:GEO983076 GOK983075:GOK983076 GYG983075:GYG983076 HIC983075:HIC983076 HRY983075:HRY983076 IBU983075:IBU983076 ILQ983075:ILQ983076 IVM983075:IVM983076 JFI983075:JFI983076 JPE983075:JPE983076 JZA983075:JZA983076 KIW983075:KIW983076 KSS983075:KSS983076 LCO983075:LCO983076 LMK983075:LMK983076 LWG983075:LWG983076 MGC983075:MGC983076 MPY983075:MPY983076 MZU983075:MZU983076 NJQ983075:NJQ983076 NTM983075:NTM983076 ODI983075:ODI983076 ONE983075:ONE983076 OXA983075:OXA983076 PGW983075:PGW983076 PQS983075:PQS983076 QAO983075:QAO983076 QKK983075:QKK983076 QUG983075:QUG983076 REC983075:REC983076 RNY983075:RNY983076 RXU983075:RXU983076 SHQ983075:SHQ983076 SRM983075:SRM983076 TBI983075:TBI983076 TLE983075:TLE983076 TVA983075:TVA983076 UEW983075:UEW983076 UOS983075:UOS983076 UYO983075:UYO983076 VIK983075:VIK983076 VSG983075:VSG983076 WCC983075:WCC983076 WLY983075:WLY983076 WVU983075:WVU983076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32:M33 JI32:JI33 TE32:TE33 ADA32:ADA33 AMW32:AMW33 AWS32:AWS33 BGO32:BGO33 BQK32:BQK33 CAG32:CAG33 CKC32:CKC33 CTY32:CTY33 DDU32:DDU33 DNQ32:DNQ33 DXM32:DXM33 EHI32:EHI33 ERE32:ERE33 FBA32:FBA33 FKW32:FKW33 FUS32:FUS33 GEO32:GEO33 GOK32:GOK33 GYG32:GYG33 HIC32:HIC33 HRY32:HRY33 IBU32:IBU33 ILQ32:ILQ33 IVM32:IVM33 JFI32:JFI33 JPE32:JPE33 JZA32:JZA33 KIW32:KIW33 KSS32:KSS33 LCO32:LCO33 LMK32:LMK33 LWG32:LWG33 MGC32:MGC33 MPY32:MPY33 MZU32:MZU33 NJQ32:NJQ33 NTM32:NTM33 ODI32:ODI33 ONE32:ONE33 OXA32:OXA33 PGW32:PGW33 PQS32:PQS33 QAO32:QAO33 QKK32:QKK33 QUG32:QUG33 REC32:REC33 RNY32:RNY33 RXU32:RXU33 SHQ32:SHQ33 SRM32:SRM33 TBI32:TBI33 TLE32:TLE33 TVA32:TVA33 UEW32:UEW33 UOS32:UOS33 UYO32:UYO33 VIK32:VIK33 VSG32:VSG33 WCC32:WCC33 WLY32:WLY33 WVU32:WVU33 M65568:M65569 JI65568:JI65569 TE65568:TE65569 ADA65568:ADA65569 AMW65568:AMW65569 AWS65568:AWS65569 BGO65568:BGO65569 BQK65568:BQK65569 CAG65568:CAG65569 CKC65568:CKC65569 CTY65568:CTY65569 DDU65568:DDU65569 DNQ65568:DNQ65569 DXM65568:DXM65569 EHI65568:EHI65569 ERE65568:ERE65569 FBA65568:FBA65569 FKW65568:FKW65569 FUS65568:FUS65569 GEO65568:GEO65569 GOK65568:GOK65569 GYG65568:GYG65569 HIC65568:HIC65569 HRY65568:HRY65569 IBU65568:IBU65569 ILQ65568:ILQ65569 IVM65568:IVM65569 JFI65568:JFI65569 JPE65568:JPE65569 JZA65568:JZA65569 KIW65568:KIW65569 KSS65568:KSS65569 LCO65568:LCO65569 LMK65568:LMK65569 LWG65568:LWG65569 MGC65568:MGC65569 MPY65568:MPY65569 MZU65568:MZU65569 NJQ65568:NJQ65569 NTM65568:NTM65569 ODI65568:ODI65569 ONE65568:ONE65569 OXA65568:OXA65569 PGW65568:PGW65569 PQS65568:PQS65569 QAO65568:QAO65569 QKK65568:QKK65569 QUG65568:QUG65569 REC65568:REC65569 RNY65568:RNY65569 RXU65568:RXU65569 SHQ65568:SHQ65569 SRM65568:SRM65569 TBI65568:TBI65569 TLE65568:TLE65569 TVA65568:TVA65569 UEW65568:UEW65569 UOS65568:UOS65569 UYO65568:UYO65569 VIK65568:VIK65569 VSG65568:VSG65569 WCC65568:WCC65569 WLY65568:WLY65569 WVU65568:WVU65569 M131104:M131105 JI131104:JI131105 TE131104:TE131105 ADA131104:ADA131105 AMW131104:AMW131105 AWS131104:AWS131105 BGO131104:BGO131105 BQK131104:BQK131105 CAG131104:CAG131105 CKC131104:CKC131105 CTY131104:CTY131105 DDU131104:DDU131105 DNQ131104:DNQ131105 DXM131104:DXM131105 EHI131104:EHI131105 ERE131104:ERE131105 FBA131104:FBA131105 FKW131104:FKW131105 FUS131104:FUS131105 GEO131104:GEO131105 GOK131104:GOK131105 GYG131104:GYG131105 HIC131104:HIC131105 HRY131104:HRY131105 IBU131104:IBU131105 ILQ131104:ILQ131105 IVM131104:IVM131105 JFI131104:JFI131105 JPE131104:JPE131105 JZA131104:JZA131105 KIW131104:KIW131105 KSS131104:KSS131105 LCO131104:LCO131105 LMK131104:LMK131105 LWG131104:LWG131105 MGC131104:MGC131105 MPY131104:MPY131105 MZU131104:MZU131105 NJQ131104:NJQ131105 NTM131104:NTM131105 ODI131104:ODI131105 ONE131104:ONE131105 OXA131104:OXA131105 PGW131104:PGW131105 PQS131104:PQS131105 QAO131104:QAO131105 QKK131104:QKK131105 QUG131104:QUG131105 REC131104:REC131105 RNY131104:RNY131105 RXU131104:RXU131105 SHQ131104:SHQ131105 SRM131104:SRM131105 TBI131104:TBI131105 TLE131104:TLE131105 TVA131104:TVA131105 UEW131104:UEW131105 UOS131104:UOS131105 UYO131104:UYO131105 VIK131104:VIK131105 VSG131104:VSG131105 WCC131104:WCC131105 WLY131104:WLY131105 WVU131104:WVU131105 M196640:M196641 JI196640:JI196641 TE196640:TE196641 ADA196640:ADA196641 AMW196640:AMW196641 AWS196640:AWS196641 BGO196640:BGO196641 BQK196640:BQK196641 CAG196640:CAG196641 CKC196640:CKC196641 CTY196640:CTY196641 DDU196640:DDU196641 DNQ196640:DNQ196641 DXM196640:DXM196641 EHI196640:EHI196641 ERE196640:ERE196641 FBA196640:FBA196641 FKW196640:FKW196641 FUS196640:FUS196641 GEO196640:GEO196641 GOK196640:GOK196641 GYG196640:GYG196641 HIC196640:HIC196641 HRY196640:HRY196641 IBU196640:IBU196641 ILQ196640:ILQ196641 IVM196640:IVM196641 JFI196640:JFI196641 JPE196640:JPE196641 JZA196640:JZA196641 KIW196640:KIW196641 KSS196640:KSS196641 LCO196640:LCO196641 LMK196640:LMK196641 LWG196640:LWG196641 MGC196640:MGC196641 MPY196640:MPY196641 MZU196640:MZU196641 NJQ196640:NJQ196641 NTM196640:NTM196641 ODI196640:ODI196641 ONE196640:ONE196641 OXA196640:OXA196641 PGW196640:PGW196641 PQS196640:PQS196641 QAO196640:QAO196641 QKK196640:QKK196641 QUG196640:QUG196641 REC196640:REC196641 RNY196640:RNY196641 RXU196640:RXU196641 SHQ196640:SHQ196641 SRM196640:SRM196641 TBI196640:TBI196641 TLE196640:TLE196641 TVA196640:TVA196641 UEW196640:UEW196641 UOS196640:UOS196641 UYO196640:UYO196641 VIK196640:VIK196641 VSG196640:VSG196641 WCC196640:WCC196641 WLY196640:WLY196641 WVU196640:WVU196641 M262176:M262177 JI262176:JI262177 TE262176:TE262177 ADA262176:ADA262177 AMW262176:AMW262177 AWS262176:AWS262177 BGO262176:BGO262177 BQK262176:BQK262177 CAG262176:CAG262177 CKC262176:CKC262177 CTY262176:CTY262177 DDU262176:DDU262177 DNQ262176:DNQ262177 DXM262176:DXM262177 EHI262176:EHI262177 ERE262176:ERE262177 FBA262176:FBA262177 FKW262176:FKW262177 FUS262176:FUS262177 GEO262176:GEO262177 GOK262176:GOK262177 GYG262176:GYG262177 HIC262176:HIC262177 HRY262176:HRY262177 IBU262176:IBU262177 ILQ262176:ILQ262177 IVM262176:IVM262177 JFI262176:JFI262177 JPE262176:JPE262177 JZA262176:JZA262177 KIW262176:KIW262177 KSS262176:KSS262177 LCO262176:LCO262177 LMK262176:LMK262177 LWG262176:LWG262177 MGC262176:MGC262177 MPY262176:MPY262177 MZU262176:MZU262177 NJQ262176:NJQ262177 NTM262176:NTM262177 ODI262176:ODI262177 ONE262176:ONE262177 OXA262176:OXA262177 PGW262176:PGW262177 PQS262176:PQS262177 QAO262176:QAO262177 QKK262176:QKK262177 QUG262176:QUG262177 REC262176:REC262177 RNY262176:RNY262177 RXU262176:RXU262177 SHQ262176:SHQ262177 SRM262176:SRM262177 TBI262176:TBI262177 TLE262176:TLE262177 TVA262176:TVA262177 UEW262176:UEW262177 UOS262176:UOS262177 UYO262176:UYO262177 VIK262176:VIK262177 VSG262176:VSG262177 WCC262176:WCC262177 WLY262176:WLY262177 WVU262176:WVU262177 M327712:M327713 JI327712:JI327713 TE327712:TE327713 ADA327712:ADA327713 AMW327712:AMW327713 AWS327712:AWS327713 BGO327712:BGO327713 BQK327712:BQK327713 CAG327712:CAG327713 CKC327712:CKC327713 CTY327712:CTY327713 DDU327712:DDU327713 DNQ327712:DNQ327713 DXM327712:DXM327713 EHI327712:EHI327713 ERE327712:ERE327713 FBA327712:FBA327713 FKW327712:FKW327713 FUS327712:FUS327713 GEO327712:GEO327713 GOK327712:GOK327713 GYG327712:GYG327713 HIC327712:HIC327713 HRY327712:HRY327713 IBU327712:IBU327713 ILQ327712:ILQ327713 IVM327712:IVM327713 JFI327712:JFI327713 JPE327712:JPE327713 JZA327712:JZA327713 KIW327712:KIW327713 KSS327712:KSS327713 LCO327712:LCO327713 LMK327712:LMK327713 LWG327712:LWG327713 MGC327712:MGC327713 MPY327712:MPY327713 MZU327712:MZU327713 NJQ327712:NJQ327713 NTM327712:NTM327713 ODI327712:ODI327713 ONE327712:ONE327713 OXA327712:OXA327713 PGW327712:PGW327713 PQS327712:PQS327713 QAO327712:QAO327713 QKK327712:QKK327713 QUG327712:QUG327713 REC327712:REC327713 RNY327712:RNY327713 RXU327712:RXU327713 SHQ327712:SHQ327713 SRM327712:SRM327713 TBI327712:TBI327713 TLE327712:TLE327713 TVA327712:TVA327713 UEW327712:UEW327713 UOS327712:UOS327713 UYO327712:UYO327713 VIK327712:VIK327713 VSG327712:VSG327713 WCC327712:WCC327713 WLY327712:WLY327713 WVU327712:WVU327713 M393248:M393249 JI393248:JI393249 TE393248:TE393249 ADA393248:ADA393249 AMW393248:AMW393249 AWS393248:AWS393249 BGO393248:BGO393249 BQK393248:BQK393249 CAG393248:CAG393249 CKC393248:CKC393249 CTY393248:CTY393249 DDU393248:DDU393249 DNQ393248:DNQ393249 DXM393248:DXM393249 EHI393248:EHI393249 ERE393248:ERE393249 FBA393248:FBA393249 FKW393248:FKW393249 FUS393248:FUS393249 GEO393248:GEO393249 GOK393248:GOK393249 GYG393248:GYG393249 HIC393248:HIC393249 HRY393248:HRY393249 IBU393248:IBU393249 ILQ393248:ILQ393249 IVM393248:IVM393249 JFI393248:JFI393249 JPE393248:JPE393249 JZA393248:JZA393249 KIW393248:KIW393249 KSS393248:KSS393249 LCO393248:LCO393249 LMK393248:LMK393249 LWG393248:LWG393249 MGC393248:MGC393249 MPY393248:MPY393249 MZU393248:MZU393249 NJQ393248:NJQ393249 NTM393248:NTM393249 ODI393248:ODI393249 ONE393248:ONE393249 OXA393248:OXA393249 PGW393248:PGW393249 PQS393248:PQS393249 QAO393248:QAO393249 QKK393248:QKK393249 QUG393248:QUG393249 REC393248:REC393249 RNY393248:RNY393249 RXU393248:RXU393249 SHQ393248:SHQ393249 SRM393248:SRM393249 TBI393248:TBI393249 TLE393248:TLE393249 TVA393248:TVA393249 UEW393248:UEW393249 UOS393248:UOS393249 UYO393248:UYO393249 VIK393248:VIK393249 VSG393248:VSG393249 WCC393248:WCC393249 WLY393248:WLY393249 WVU393248:WVU393249 M458784:M458785 JI458784:JI458785 TE458784:TE458785 ADA458784:ADA458785 AMW458784:AMW458785 AWS458784:AWS458785 BGO458784:BGO458785 BQK458784:BQK458785 CAG458784:CAG458785 CKC458784:CKC458785 CTY458784:CTY458785 DDU458784:DDU458785 DNQ458784:DNQ458785 DXM458784:DXM458785 EHI458784:EHI458785 ERE458784:ERE458785 FBA458784:FBA458785 FKW458784:FKW458785 FUS458784:FUS458785 GEO458784:GEO458785 GOK458784:GOK458785 GYG458784:GYG458785 HIC458784:HIC458785 HRY458784:HRY458785 IBU458784:IBU458785 ILQ458784:ILQ458785 IVM458784:IVM458785 JFI458784:JFI458785 JPE458784:JPE458785 JZA458784:JZA458785 KIW458784:KIW458785 KSS458784:KSS458785 LCO458784:LCO458785 LMK458784:LMK458785 LWG458784:LWG458785 MGC458784:MGC458785 MPY458784:MPY458785 MZU458784:MZU458785 NJQ458784:NJQ458785 NTM458784:NTM458785 ODI458784:ODI458785 ONE458784:ONE458785 OXA458784:OXA458785 PGW458784:PGW458785 PQS458784:PQS458785 QAO458784:QAO458785 QKK458784:QKK458785 QUG458784:QUG458785 REC458784:REC458785 RNY458784:RNY458785 RXU458784:RXU458785 SHQ458784:SHQ458785 SRM458784:SRM458785 TBI458784:TBI458785 TLE458784:TLE458785 TVA458784:TVA458785 UEW458784:UEW458785 UOS458784:UOS458785 UYO458784:UYO458785 VIK458784:VIK458785 VSG458784:VSG458785 WCC458784:WCC458785 WLY458784:WLY458785 WVU458784:WVU458785 M524320:M524321 JI524320:JI524321 TE524320:TE524321 ADA524320:ADA524321 AMW524320:AMW524321 AWS524320:AWS524321 BGO524320:BGO524321 BQK524320:BQK524321 CAG524320:CAG524321 CKC524320:CKC524321 CTY524320:CTY524321 DDU524320:DDU524321 DNQ524320:DNQ524321 DXM524320:DXM524321 EHI524320:EHI524321 ERE524320:ERE524321 FBA524320:FBA524321 FKW524320:FKW524321 FUS524320:FUS524321 GEO524320:GEO524321 GOK524320:GOK524321 GYG524320:GYG524321 HIC524320:HIC524321 HRY524320:HRY524321 IBU524320:IBU524321 ILQ524320:ILQ524321 IVM524320:IVM524321 JFI524320:JFI524321 JPE524320:JPE524321 JZA524320:JZA524321 KIW524320:KIW524321 KSS524320:KSS524321 LCO524320:LCO524321 LMK524320:LMK524321 LWG524320:LWG524321 MGC524320:MGC524321 MPY524320:MPY524321 MZU524320:MZU524321 NJQ524320:NJQ524321 NTM524320:NTM524321 ODI524320:ODI524321 ONE524320:ONE524321 OXA524320:OXA524321 PGW524320:PGW524321 PQS524320:PQS524321 QAO524320:QAO524321 QKK524320:QKK524321 QUG524320:QUG524321 REC524320:REC524321 RNY524320:RNY524321 RXU524320:RXU524321 SHQ524320:SHQ524321 SRM524320:SRM524321 TBI524320:TBI524321 TLE524320:TLE524321 TVA524320:TVA524321 UEW524320:UEW524321 UOS524320:UOS524321 UYO524320:UYO524321 VIK524320:VIK524321 VSG524320:VSG524321 WCC524320:WCC524321 WLY524320:WLY524321 WVU524320:WVU524321 M589856:M589857 JI589856:JI589857 TE589856:TE589857 ADA589856:ADA589857 AMW589856:AMW589857 AWS589856:AWS589857 BGO589856:BGO589857 BQK589856:BQK589857 CAG589856:CAG589857 CKC589856:CKC589857 CTY589856:CTY589857 DDU589856:DDU589857 DNQ589856:DNQ589857 DXM589856:DXM589857 EHI589856:EHI589857 ERE589856:ERE589857 FBA589856:FBA589857 FKW589856:FKW589857 FUS589856:FUS589857 GEO589856:GEO589857 GOK589856:GOK589857 GYG589856:GYG589857 HIC589856:HIC589857 HRY589856:HRY589857 IBU589856:IBU589857 ILQ589856:ILQ589857 IVM589856:IVM589857 JFI589856:JFI589857 JPE589856:JPE589857 JZA589856:JZA589857 KIW589856:KIW589857 KSS589856:KSS589857 LCO589856:LCO589857 LMK589856:LMK589857 LWG589856:LWG589857 MGC589856:MGC589857 MPY589856:MPY589857 MZU589856:MZU589857 NJQ589856:NJQ589857 NTM589856:NTM589857 ODI589856:ODI589857 ONE589856:ONE589857 OXA589856:OXA589857 PGW589856:PGW589857 PQS589856:PQS589857 QAO589856:QAO589857 QKK589856:QKK589857 QUG589856:QUG589857 REC589856:REC589857 RNY589856:RNY589857 RXU589856:RXU589857 SHQ589856:SHQ589857 SRM589856:SRM589857 TBI589856:TBI589857 TLE589856:TLE589857 TVA589856:TVA589857 UEW589856:UEW589857 UOS589856:UOS589857 UYO589856:UYO589857 VIK589856:VIK589857 VSG589856:VSG589857 WCC589856:WCC589857 WLY589856:WLY589857 WVU589856:WVU589857 M655392:M655393 JI655392:JI655393 TE655392:TE655393 ADA655392:ADA655393 AMW655392:AMW655393 AWS655392:AWS655393 BGO655392:BGO655393 BQK655392:BQK655393 CAG655392:CAG655393 CKC655392:CKC655393 CTY655392:CTY655393 DDU655392:DDU655393 DNQ655392:DNQ655393 DXM655392:DXM655393 EHI655392:EHI655393 ERE655392:ERE655393 FBA655392:FBA655393 FKW655392:FKW655393 FUS655392:FUS655393 GEO655392:GEO655393 GOK655392:GOK655393 GYG655392:GYG655393 HIC655392:HIC655393 HRY655392:HRY655393 IBU655392:IBU655393 ILQ655392:ILQ655393 IVM655392:IVM655393 JFI655392:JFI655393 JPE655392:JPE655393 JZA655392:JZA655393 KIW655392:KIW655393 KSS655392:KSS655393 LCO655392:LCO655393 LMK655392:LMK655393 LWG655392:LWG655393 MGC655392:MGC655393 MPY655392:MPY655393 MZU655392:MZU655393 NJQ655392:NJQ655393 NTM655392:NTM655393 ODI655392:ODI655393 ONE655392:ONE655393 OXA655392:OXA655393 PGW655392:PGW655393 PQS655392:PQS655393 QAO655392:QAO655393 QKK655392:QKK655393 QUG655392:QUG655393 REC655392:REC655393 RNY655392:RNY655393 RXU655392:RXU655393 SHQ655392:SHQ655393 SRM655392:SRM655393 TBI655392:TBI655393 TLE655392:TLE655393 TVA655392:TVA655393 UEW655392:UEW655393 UOS655392:UOS655393 UYO655392:UYO655393 VIK655392:VIK655393 VSG655392:VSG655393 WCC655392:WCC655393 WLY655392:WLY655393 WVU655392:WVU655393 M720928:M720929 JI720928:JI720929 TE720928:TE720929 ADA720928:ADA720929 AMW720928:AMW720929 AWS720928:AWS720929 BGO720928:BGO720929 BQK720928:BQK720929 CAG720928:CAG720929 CKC720928:CKC720929 CTY720928:CTY720929 DDU720928:DDU720929 DNQ720928:DNQ720929 DXM720928:DXM720929 EHI720928:EHI720929 ERE720928:ERE720929 FBA720928:FBA720929 FKW720928:FKW720929 FUS720928:FUS720929 GEO720928:GEO720929 GOK720928:GOK720929 GYG720928:GYG720929 HIC720928:HIC720929 HRY720928:HRY720929 IBU720928:IBU720929 ILQ720928:ILQ720929 IVM720928:IVM720929 JFI720928:JFI720929 JPE720928:JPE720929 JZA720928:JZA720929 KIW720928:KIW720929 KSS720928:KSS720929 LCO720928:LCO720929 LMK720928:LMK720929 LWG720928:LWG720929 MGC720928:MGC720929 MPY720928:MPY720929 MZU720928:MZU720929 NJQ720928:NJQ720929 NTM720928:NTM720929 ODI720928:ODI720929 ONE720928:ONE720929 OXA720928:OXA720929 PGW720928:PGW720929 PQS720928:PQS720929 QAO720928:QAO720929 QKK720928:QKK720929 QUG720928:QUG720929 REC720928:REC720929 RNY720928:RNY720929 RXU720928:RXU720929 SHQ720928:SHQ720929 SRM720928:SRM720929 TBI720928:TBI720929 TLE720928:TLE720929 TVA720928:TVA720929 UEW720928:UEW720929 UOS720928:UOS720929 UYO720928:UYO720929 VIK720928:VIK720929 VSG720928:VSG720929 WCC720928:WCC720929 WLY720928:WLY720929 WVU720928:WVU720929 M786464:M786465 JI786464:JI786465 TE786464:TE786465 ADA786464:ADA786465 AMW786464:AMW786465 AWS786464:AWS786465 BGO786464:BGO786465 BQK786464:BQK786465 CAG786464:CAG786465 CKC786464:CKC786465 CTY786464:CTY786465 DDU786464:DDU786465 DNQ786464:DNQ786465 DXM786464:DXM786465 EHI786464:EHI786465 ERE786464:ERE786465 FBA786464:FBA786465 FKW786464:FKW786465 FUS786464:FUS786465 GEO786464:GEO786465 GOK786464:GOK786465 GYG786464:GYG786465 HIC786464:HIC786465 HRY786464:HRY786465 IBU786464:IBU786465 ILQ786464:ILQ786465 IVM786464:IVM786465 JFI786464:JFI786465 JPE786464:JPE786465 JZA786464:JZA786465 KIW786464:KIW786465 KSS786464:KSS786465 LCO786464:LCO786465 LMK786464:LMK786465 LWG786464:LWG786465 MGC786464:MGC786465 MPY786464:MPY786465 MZU786464:MZU786465 NJQ786464:NJQ786465 NTM786464:NTM786465 ODI786464:ODI786465 ONE786464:ONE786465 OXA786464:OXA786465 PGW786464:PGW786465 PQS786464:PQS786465 QAO786464:QAO786465 QKK786464:QKK786465 QUG786464:QUG786465 REC786464:REC786465 RNY786464:RNY786465 RXU786464:RXU786465 SHQ786464:SHQ786465 SRM786464:SRM786465 TBI786464:TBI786465 TLE786464:TLE786465 TVA786464:TVA786465 UEW786464:UEW786465 UOS786464:UOS786465 UYO786464:UYO786465 VIK786464:VIK786465 VSG786464:VSG786465 WCC786464:WCC786465 WLY786464:WLY786465 WVU786464:WVU786465 M852000:M852001 JI852000:JI852001 TE852000:TE852001 ADA852000:ADA852001 AMW852000:AMW852001 AWS852000:AWS852001 BGO852000:BGO852001 BQK852000:BQK852001 CAG852000:CAG852001 CKC852000:CKC852001 CTY852000:CTY852001 DDU852000:DDU852001 DNQ852000:DNQ852001 DXM852000:DXM852001 EHI852000:EHI852001 ERE852000:ERE852001 FBA852000:FBA852001 FKW852000:FKW852001 FUS852000:FUS852001 GEO852000:GEO852001 GOK852000:GOK852001 GYG852000:GYG852001 HIC852000:HIC852001 HRY852000:HRY852001 IBU852000:IBU852001 ILQ852000:ILQ852001 IVM852000:IVM852001 JFI852000:JFI852001 JPE852000:JPE852001 JZA852000:JZA852001 KIW852000:KIW852001 KSS852000:KSS852001 LCO852000:LCO852001 LMK852000:LMK852001 LWG852000:LWG852001 MGC852000:MGC852001 MPY852000:MPY852001 MZU852000:MZU852001 NJQ852000:NJQ852001 NTM852000:NTM852001 ODI852000:ODI852001 ONE852000:ONE852001 OXA852000:OXA852001 PGW852000:PGW852001 PQS852000:PQS852001 QAO852000:QAO852001 QKK852000:QKK852001 QUG852000:QUG852001 REC852000:REC852001 RNY852000:RNY852001 RXU852000:RXU852001 SHQ852000:SHQ852001 SRM852000:SRM852001 TBI852000:TBI852001 TLE852000:TLE852001 TVA852000:TVA852001 UEW852000:UEW852001 UOS852000:UOS852001 UYO852000:UYO852001 VIK852000:VIK852001 VSG852000:VSG852001 WCC852000:WCC852001 WLY852000:WLY852001 WVU852000:WVU852001 M917536:M917537 JI917536:JI917537 TE917536:TE917537 ADA917536:ADA917537 AMW917536:AMW917537 AWS917536:AWS917537 BGO917536:BGO917537 BQK917536:BQK917537 CAG917536:CAG917537 CKC917536:CKC917537 CTY917536:CTY917537 DDU917536:DDU917537 DNQ917536:DNQ917537 DXM917536:DXM917537 EHI917536:EHI917537 ERE917536:ERE917537 FBA917536:FBA917537 FKW917536:FKW917537 FUS917536:FUS917537 GEO917536:GEO917537 GOK917536:GOK917537 GYG917536:GYG917537 HIC917536:HIC917537 HRY917536:HRY917537 IBU917536:IBU917537 ILQ917536:ILQ917537 IVM917536:IVM917537 JFI917536:JFI917537 JPE917536:JPE917537 JZA917536:JZA917537 KIW917536:KIW917537 KSS917536:KSS917537 LCO917536:LCO917537 LMK917536:LMK917537 LWG917536:LWG917537 MGC917536:MGC917537 MPY917536:MPY917537 MZU917536:MZU917537 NJQ917536:NJQ917537 NTM917536:NTM917537 ODI917536:ODI917537 ONE917536:ONE917537 OXA917536:OXA917537 PGW917536:PGW917537 PQS917536:PQS917537 QAO917536:QAO917537 QKK917536:QKK917537 QUG917536:QUG917537 REC917536:REC917537 RNY917536:RNY917537 RXU917536:RXU917537 SHQ917536:SHQ917537 SRM917536:SRM917537 TBI917536:TBI917537 TLE917536:TLE917537 TVA917536:TVA917537 UEW917536:UEW917537 UOS917536:UOS917537 UYO917536:UYO917537 VIK917536:VIK917537 VSG917536:VSG917537 WCC917536:WCC917537 WLY917536:WLY917537 WVU917536:WVU917537 M983072:M983073 JI983072:JI983073 TE983072:TE983073 ADA983072:ADA983073 AMW983072:AMW983073 AWS983072:AWS983073 BGO983072:BGO983073 BQK983072:BQK983073 CAG983072:CAG983073 CKC983072:CKC983073 CTY983072:CTY983073 DDU983072:DDU983073 DNQ983072:DNQ983073 DXM983072:DXM983073 EHI983072:EHI983073 ERE983072:ERE983073 FBA983072:FBA983073 FKW983072:FKW983073 FUS983072:FUS983073 GEO983072:GEO983073 GOK983072:GOK983073 GYG983072:GYG983073 HIC983072:HIC983073 HRY983072:HRY983073 IBU983072:IBU983073 ILQ983072:ILQ983073 IVM983072:IVM983073 JFI983072:JFI983073 JPE983072:JPE983073 JZA983072:JZA983073 KIW983072:KIW983073 KSS983072:KSS983073 LCO983072:LCO983073 LMK983072:LMK983073 LWG983072:LWG983073 MGC983072:MGC983073 MPY983072:MPY983073 MZU983072:MZU983073 NJQ983072:NJQ983073 NTM983072:NTM983073 ODI983072:ODI983073 ONE983072:ONE983073 OXA983072:OXA983073 PGW983072:PGW983073 PQS983072:PQS983073 QAO983072:QAO983073 QKK983072:QKK983073 QUG983072:QUG983073 REC983072:REC983073 RNY983072:RNY983073 RXU983072:RXU983073 SHQ983072:SHQ983073 SRM983072:SRM983073 TBI983072:TBI983073 TLE983072:TLE983073 TVA983072:TVA983073 UEW983072:UEW983073 UOS983072:UOS983073 UYO983072:UYO983073 VIK983072:VIK983073 VSG983072:VSG983073 WCC983072:WCC983073 WLY983072:WLY983073 WVU983072:WVU983073">
      <formula1>List_หมวด</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
  <sheetViews>
    <sheetView workbookViewId="0">
      <selection activeCell="A8" sqref="A8"/>
    </sheetView>
  </sheetViews>
  <sheetFormatPr defaultColWidth="8.875" defaultRowHeight="14.25" x14ac:dyDescent="0.2"/>
  <cols>
    <col min="1" max="1" width="4.75" bestFit="1" customWidth="1"/>
    <col min="2" max="2" width="9.125" style="327" bestFit="1" customWidth="1"/>
    <col min="3" max="3" width="9" style="328" customWidth="1"/>
    <col min="4" max="5" width="7.25" customWidth="1"/>
    <col min="6" max="6" width="9.125" bestFit="1" customWidth="1"/>
    <col min="8" max="8" width="11.25" customWidth="1"/>
    <col min="9" max="9" width="11.75" customWidth="1"/>
    <col min="10" max="10" width="9.125" style="329" customWidth="1"/>
    <col min="11" max="11" width="7.75" style="329" customWidth="1"/>
    <col min="12" max="12" width="9" style="329" customWidth="1"/>
    <col min="13" max="13" width="12" customWidth="1"/>
    <col min="14" max="14" width="8.125" customWidth="1"/>
    <col min="15" max="15" width="11.125" style="330" customWidth="1"/>
    <col min="16" max="16" width="15.75" style="330" customWidth="1"/>
    <col min="17" max="17" width="11.375" style="330" customWidth="1"/>
    <col min="18" max="18" width="14.875" style="330" customWidth="1"/>
    <col min="19" max="19" width="12.375" style="330" customWidth="1"/>
    <col min="20" max="20" width="10.25" style="330" customWidth="1"/>
    <col min="21" max="21" width="9" customWidth="1"/>
    <col min="22" max="22" width="10" customWidth="1"/>
    <col min="23" max="24" width="9" customWidth="1"/>
    <col min="25" max="25" width="7" customWidth="1"/>
    <col min="28" max="28" width="13.125" customWidth="1"/>
    <col min="33" max="33" width="24.75" customWidth="1"/>
    <col min="34" max="34" width="12.125" customWidth="1"/>
    <col min="35" max="35" width="10.75" customWidth="1"/>
    <col min="257" max="257" width="4.75" bestFit="1" customWidth="1"/>
    <col min="258" max="258" width="9.125" bestFit="1" customWidth="1"/>
    <col min="259" max="259" width="9" customWidth="1"/>
    <col min="260" max="261" width="7.25" customWidth="1"/>
    <col min="262" max="262" width="9.125" bestFit="1" customWidth="1"/>
    <col min="264" max="264" width="11.25" customWidth="1"/>
    <col min="265" max="265" width="11.75" customWidth="1"/>
    <col min="266" max="266" width="9.125" customWidth="1"/>
    <col min="267" max="267" width="7.75" customWidth="1"/>
    <col min="268" max="268" width="9" customWidth="1"/>
    <col min="269" max="269" width="12" customWidth="1"/>
    <col min="270" max="270" width="8.125" customWidth="1"/>
    <col min="271" max="271" width="11.125" customWidth="1"/>
    <col min="272" max="272" width="15.75" customWidth="1"/>
    <col min="273" max="273" width="11.375" customWidth="1"/>
    <col min="274" max="274" width="14.875" customWidth="1"/>
    <col min="275" max="275" width="12.375" customWidth="1"/>
    <col min="276" max="276" width="10.25" customWidth="1"/>
    <col min="277" max="277" width="9" customWidth="1"/>
    <col min="278" max="278" width="10" customWidth="1"/>
    <col min="279" max="280" width="9" customWidth="1"/>
    <col min="281" max="281" width="7" customWidth="1"/>
    <col min="284" max="284" width="13.125" customWidth="1"/>
    <col min="289" max="289" width="24.75" customWidth="1"/>
    <col min="290" max="290" width="12.125" customWidth="1"/>
    <col min="291" max="291" width="10.75" customWidth="1"/>
    <col min="513" max="513" width="4.75" bestFit="1" customWidth="1"/>
    <col min="514" max="514" width="9.125" bestFit="1" customWidth="1"/>
    <col min="515" max="515" width="9" customWidth="1"/>
    <col min="516" max="517" width="7.25" customWidth="1"/>
    <col min="518" max="518" width="9.125" bestFit="1" customWidth="1"/>
    <col min="520" max="520" width="11.25" customWidth="1"/>
    <col min="521" max="521" width="11.75" customWidth="1"/>
    <col min="522" max="522" width="9.125" customWidth="1"/>
    <col min="523" max="523" width="7.75" customWidth="1"/>
    <col min="524" max="524" width="9" customWidth="1"/>
    <col min="525" max="525" width="12" customWidth="1"/>
    <col min="526" max="526" width="8.125" customWidth="1"/>
    <col min="527" max="527" width="11.125" customWidth="1"/>
    <col min="528" max="528" width="15.75" customWidth="1"/>
    <col min="529" max="529" width="11.375" customWidth="1"/>
    <col min="530" max="530" width="14.875" customWidth="1"/>
    <col min="531" max="531" width="12.375" customWidth="1"/>
    <col min="532" max="532" width="10.25" customWidth="1"/>
    <col min="533" max="533" width="9" customWidth="1"/>
    <col min="534" max="534" width="10" customWidth="1"/>
    <col min="535" max="536" width="9" customWidth="1"/>
    <col min="537" max="537" width="7" customWidth="1"/>
    <col min="540" max="540" width="13.125" customWidth="1"/>
    <col min="545" max="545" width="24.75" customWidth="1"/>
    <col min="546" max="546" width="12.125" customWidth="1"/>
    <col min="547" max="547" width="10.75" customWidth="1"/>
    <col min="769" max="769" width="4.75" bestFit="1" customWidth="1"/>
    <col min="770" max="770" width="9.125" bestFit="1" customWidth="1"/>
    <col min="771" max="771" width="9" customWidth="1"/>
    <col min="772" max="773" width="7.25" customWidth="1"/>
    <col min="774" max="774" width="9.125" bestFit="1" customWidth="1"/>
    <col min="776" max="776" width="11.25" customWidth="1"/>
    <col min="777" max="777" width="11.75" customWidth="1"/>
    <col min="778" max="778" width="9.125" customWidth="1"/>
    <col min="779" max="779" width="7.75" customWidth="1"/>
    <col min="780" max="780" width="9" customWidth="1"/>
    <col min="781" max="781" width="12" customWidth="1"/>
    <col min="782" max="782" width="8.125" customWidth="1"/>
    <col min="783" max="783" width="11.125" customWidth="1"/>
    <col min="784" max="784" width="15.75" customWidth="1"/>
    <col min="785" max="785" width="11.375" customWidth="1"/>
    <col min="786" max="786" width="14.875" customWidth="1"/>
    <col min="787" max="787" width="12.375" customWidth="1"/>
    <col min="788" max="788" width="10.25" customWidth="1"/>
    <col min="789" max="789" width="9" customWidth="1"/>
    <col min="790" max="790" width="10" customWidth="1"/>
    <col min="791" max="792" width="9" customWidth="1"/>
    <col min="793" max="793" width="7" customWidth="1"/>
    <col min="796" max="796" width="13.125" customWidth="1"/>
    <col min="801" max="801" width="24.75" customWidth="1"/>
    <col min="802" max="802" width="12.125" customWidth="1"/>
    <col min="803" max="803" width="10.75" customWidth="1"/>
    <col min="1025" max="1025" width="4.75" bestFit="1" customWidth="1"/>
    <col min="1026" max="1026" width="9.125" bestFit="1" customWidth="1"/>
    <col min="1027" max="1027" width="9" customWidth="1"/>
    <col min="1028" max="1029" width="7.25" customWidth="1"/>
    <col min="1030" max="1030" width="9.125" bestFit="1" customWidth="1"/>
    <col min="1032" max="1032" width="11.25" customWidth="1"/>
    <col min="1033" max="1033" width="11.75" customWidth="1"/>
    <col min="1034" max="1034" width="9.125" customWidth="1"/>
    <col min="1035" max="1035" width="7.75" customWidth="1"/>
    <col min="1036" max="1036" width="9" customWidth="1"/>
    <col min="1037" max="1037" width="12" customWidth="1"/>
    <col min="1038" max="1038" width="8.125" customWidth="1"/>
    <col min="1039" max="1039" width="11.125" customWidth="1"/>
    <col min="1040" max="1040" width="15.75" customWidth="1"/>
    <col min="1041" max="1041" width="11.375" customWidth="1"/>
    <col min="1042" max="1042" width="14.875" customWidth="1"/>
    <col min="1043" max="1043" width="12.375" customWidth="1"/>
    <col min="1044" max="1044" width="10.25" customWidth="1"/>
    <col min="1045" max="1045" width="9" customWidth="1"/>
    <col min="1046" max="1046" width="10" customWidth="1"/>
    <col min="1047" max="1048" width="9" customWidth="1"/>
    <col min="1049" max="1049" width="7" customWidth="1"/>
    <col min="1052" max="1052" width="13.125" customWidth="1"/>
    <col min="1057" max="1057" width="24.75" customWidth="1"/>
    <col min="1058" max="1058" width="12.125" customWidth="1"/>
    <col min="1059" max="1059" width="10.75" customWidth="1"/>
    <col min="1281" max="1281" width="4.75" bestFit="1" customWidth="1"/>
    <col min="1282" max="1282" width="9.125" bestFit="1" customWidth="1"/>
    <col min="1283" max="1283" width="9" customWidth="1"/>
    <col min="1284" max="1285" width="7.25" customWidth="1"/>
    <col min="1286" max="1286" width="9.125" bestFit="1" customWidth="1"/>
    <col min="1288" max="1288" width="11.25" customWidth="1"/>
    <col min="1289" max="1289" width="11.75" customWidth="1"/>
    <col min="1290" max="1290" width="9.125" customWidth="1"/>
    <col min="1291" max="1291" width="7.75" customWidth="1"/>
    <col min="1292" max="1292" width="9" customWidth="1"/>
    <col min="1293" max="1293" width="12" customWidth="1"/>
    <col min="1294" max="1294" width="8.125" customWidth="1"/>
    <col min="1295" max="1295" width="11.125" customWidth="1"/>
    <col min="1296" max="1296" width="15.75" customWidth="1"/>
    <col min="1297" max="1297" width="11.375" customWidth="1"/>
    <col min="1298" max="1298" width="14.875" customWidth="1"/>
    <col min="1299" max="1299" width="12.375" customWidth="1"/>
    <col min="1300" max="1300" width="10.25" customWidth="1"/>
    <col min="1301" max="1301" width="9" customWidth="1"/>
    <col min="1302" max="1302" width="10" customWidth="1"/>
    <col min="1303" max="1304" width="9" customWidth="1"/>
    <col min="1305" max="1305" width="7" customWidth="1"/>
    <col min="1308" max="1308" width="13.125" customWidth="1"/>
    <col min="1313" max="1313" width="24.75" customWidth="1"/>
    <col min="1314" max="1314" width="12.125" customWidth="1"/>
    <col min="1315" max="1315" width="10.75" customWidth="1"/>
    <col min="1537" max="1537" width="4.75" bestFit="1" customWidth="1"/>
    <col min="1538" max="1538" width="9.125" bestFit="1" customWidth="1"/>
    <col min="1539" max="1539" width="9" customWidth="1"/>
    <col min="1540" max="1541" width="7.25" customWidth="1"/>
    <col min="1542" max="1542" width="9.125" bestFit="1" customWidth="1"/>
    <col min="1544" max="1544" width="11.25" customWidth="1"/>
    <col min="1545" max="1545" width="11.75" customWidth="1"/>
    <col min="1546" max="1546" width="9.125" customWidth="1"/>
    <col min="1547" max="1547" width="7.75" customWidth="1"/>
    <col min="1548" max="1548" width="9" customWidth="1"/>
    <col min="1549" max="1549" width="12" customWidth="1"/>
    <col min="1550" max="1550" width="8.125" customWidth="1"/>
    <col min="1551" max="1551" width="11.125" customWidth="1"/>
    <col min="1552" max="1552" width="15.75" customWidth="1"/>
    <col min="1553" max="1553" width="11.375" customWidth="1"/>
    <col min="1554" max="1554" width="14.875" customWidth="1"/>
    <col min="1555" max="1555" width="12.375" customWidth="1"/>
    <col min="1556" max="1556" width="10.25" customWidth="1"/>
    <col min="1557" max="1557" width="9" customWidth="1"/>
    <col min="1558" max="1558" width="10" customWidth="1"/>
    <col min="1559" max="1560" width="9" customWidth="1"/>
    <col min="1561" max="1561" width="7" customWidth="1"/>
    <col min="1564" max="1564" width="13.125" customWidth="1"/>
    <col min="1569" max="1569" width="24.75" customWidth="1"/>
    <col min="1570" max="1570" width="12.125" customWidth="1"/>
    <col min="1571" max="1571" width="10.75" customWidth="1"/>
    <col min="1793" max="1793" width="4.75" bestFit="1" customWidth="1"/>
    <col min="1794" max="1794" width="9.125" bestFit="1" customWidth="1"/>
    <col min="1795" max="1795" width="9" customWidth="1"/>
    <col min="1796" max="1797" width="7.25" customWidth="1"/>
    <col min="1798" max="1798" width="9.125" bestFit="1" customWidth="1"/>
    <col min="1800" max="1800" width="11.25" customWidth="1"/>
    <col min="1801" max="1801" width="11.75" customWidth="1"/>
    <col min="1802" max="1802" width="9.125" customWidth="1"/>
    <col min="1803" max="1803" width="7.75" customWidth="1"/>
    <col min="1804" max="1804" width="9" customWidth="1"/>
    <col min="1805" max="1805" width="12" customWidth="1"/>
    <col min="1806" max="1806" width="8.125" customWidth="1"/>
    <col min="1807" max="1807" width="11.125" customWidth="1"/>
    <col min="1808" max="1808" width="15.75" customWidth="1"/>
    <col min="1809" max="1809" width="11.375" customWidth="1"/>
    <col min="1810" max="1810" width="14.875" customWidth="1"/>
    <col min="1811" max="1811" width="12.375" customWidth="1"/>
    <col min="1812" max="1812" width="10.25" customWidth="1"/>
    <col min="1813" max="1813" width="9" customWidth="1"/>
    <col min="1814" max="1814" width="10" customWidth="1"/>
    <col min="1815" max="1816" width="9" customWidth="1"/>
    <col min="1817" max="1817" width="7" customWidth="1"/>
    <col min="1820" max="1820" width="13.125" customWidth="1"/>
    <col min="1825" max="1825" width="24.75" customWidth="1"/>
    <col min="1826" max="1826" width="12.125" customWidth="1"/>
    <col min="1827" max="1827" width="10.75" customWidth="1"/>
    <col min="2049" max="2049" width="4.75" bestFit="1" customWidth="1"/>
    <col min="2050" max="2050" width="9.125" bestFit="1" customWidth="1"/>
    <col min="2051" max="2051" width="9" customWidth="1"/>
    <col min="2052" max="2053" width="7.25" customWidth="1"/>
    <col min="2054" max="2054" width="9.125" bestFit="1" customWidth="1"/>
    <col min="2056" max="2056" width="11.25" customWidth="1"/>
    <col min="2057" max="2057" width="11.75" customWidth="1"/>
    <col min="2058" max="2058" width="9.125" customWidth="1"/>
    <col min="2059" max="2059" width="7.75" customWidth="1"/>
    <col min="2060" max="2060" width="9" customWidth="1"/>
    <col min="2061" max="2061" width="12" customWidth="1"/>
    <col min="2062" max="2062" width="8.125" customWidth="1"/>
    <col min="2063" max="2063" width="11.125" customWidth="1"/>
    <col min="2064" max="2064" width="15.75" customWidth="1"/>
    <col min="2065" max="2065" width="11.375" customWidth="1"/>
    <col min="2066" max="2066" width="14.875" customWidth="1"/>
    <col min="2067" max="2067" width="12.375" customWidth="1"/>
    <col min="2068" max="2068" width="10.25" customWidth="1"/>
    <col min="2069" max="2069" width="9" customWidth="1"/>
    <col min="2070" max="2070" width="10" customWidth="1"/>
    <col min="2071" max="2072" width="9" customWidth="1"/>
    <col min="2073" max="2073" width="7" customWidth="1"/>
    <col min="2076" max="2076" width="13.125" customWidth="1"/>
    <col min="2081" max="2081" width="24.75" customWidth="1"/>
    <col min="2082" max="2082" width="12.125" customWidth="1"/>
    <col min="2083" max="2083" width="10.75" customWidth="1"/>
    <col min="2305" max="2305" width="4.75" bestFit="1" customWidth="1"/>
    <col min="2306" max="2306" width="9.125" bestFit="1" customWidth="1"/>
    <col min="2307" max="2307" width="9" customWidth="1"/>
    <col min="2308" max="2309" width="7.25" customWidth="1"/>
    <col min="2310" max="2310" width="9.125" bestFit="1" customWidth="1"/>
    <col min="2312" max="2312" width="11.25" customWidth="1"/>
    <col min="2313" max="2313" width="11.75" customWidth="1"/>
    <col min="2314" max="2314" width="9.125" customWidth="1"/>
    <col min="2315" max="2315" width="7.75" customWidth="1"/>
    <col min="2316" max="2316" width="9" customWidth="1"/>
    <col min="2317" max="2317" width="12" customWidth="1"/>
    <col min="2318" max="2318" width="8.125" customWidth="1"/>
    <col min="2319" max="2319" width="11.125" customWidth="1"/>
    <col min="2320" max="2320" width="15.75" customWidth="1"/>
    <col min="2321" max="2321" width="11.375" customWidth="1"/>
    <col min="2322" max="2322" width="14.875" customWidth="1"/>
    <col min="2323" max="2323" width="12.375" customWidth="1"/>
    <col min="2324" max="2324" width="10.25" customWidth="1"/>
    <col min="2325" max="2325" width="9" customWidth="1"/>
    <col min="2326" max="2326" width="10" customWidth="1"/>
    <col min="2327" max="2328" width="9" customWidth="1"/>
    <col min="2329" max="2329" width="7" customWidth="1"/>
    <col min="2332" max="2332" width="13.125" customWidth="1"/>
    <col min="2337" max="2337" width="24.75" customWidth="1"/>
    <col min="2338" max="2338" width="12.125" customWidth="1"/>
    <col min="2339" max="2339" width="10.75" customWidth="1"/>
    <col min="2561" max="2561" width="4.75" bestFit="1" customWidth="1"/>
    <col min="2562" max="2562" width="9.125" bestFit="1" customWidth="1"/>
    <col min="2563" max="2563" width="9" customWidth="1"/>
    <col min="2564" max="2565" width="7.25" customWidth="1"/>
    <col min="2566" max="2566" width="9.125" bestFit="1" customWidth="1"/>
    <col min="2568" max="2568" width="11.25" customWidth="1"/>
    <col min="2569" max="2569" width="11.75" customWidth="1"/>
    <col min="2570" max="2570" width="9.125" customWidth="1"/>
    <col min="2571" max="2571" width="7.75" customWidth="1"/>
    <col min="2572" max="2572" width="9" customWidth="1"/>
    <col min="2573" max="2573" width="12" customWidth="1"/>
    <col min="2574" max="2574" width="8.125" customWidth="1"/>
    <col min="2575" max="2575" width="11.125" customWidth="1"/>
    <col min="2576" max="2576" width="15.75" customWidth="1"/>
    <col min="2577" max="2577" width="11.375" customWidth="1"/>
    <col min="2578" max="2578" width="14.875" customWidth="1"/>
    <col min="2579" max="2579" width="12.375" customWidth="1"/>
    <col min="2580" max="2580" width="10.25" customWidth="1"/>
    <col min="2581" max="2581" width="9" customWidth="1"/>
    <col min="2582" max="2582" width="10" customWidth="1"/>
    <col min="2583" max="2584" width="9" customWidth="1"/>
    <col min="2585" max="2585" width="7" customWidth="1"/>
    <col min="2588" max="2588" width="13.125" customWidth="1"/>
    <col min="2593" max="2593" width="24.75" customWidth="1"/>
    <col min="2594" max="2594" width="12.125" customWidth="1"/>
    <col min="2595" max="2595" width="10.75" customWidth="1"/>
    <col min="2817" max="2817" width="4.75" bestFit="1" customWidth="1"/>
    <col min="2818" max="2818" width="9.125" bestFit="1" customWidth="1"/>
    <col min="2819" max="2819" width="9" customWidth="1"/>
    <col min="2820" max="2821" width="7.25" customWidth="1"/>
    <col min="2822" max="2822" width="9.125" bestFit="1" customWidth="1"/>
    <col min="2824" max="2824" width="11.25" customWidth="1"/>
    <col min="2825" max="2825" width="11.75" customWidth="1"/>
    <col min="2826" max="2826" width="9.125" customWidth="1"/>
    <col min="2827" max="2827" width="7.75" customWidth="1"/>
    <col min="2828" max="2828" width="9" customWidth="1"/>
    <col min="2829" max="2829" width="12" customWidth="1"/>
    <col min="2830" max="2830" width="8.125" customWidth="1"/>
    <col min="2831" max="2831" width="11.125" customWidth="1"/>
    <col min="2832" max="2832" width="15.75" customWidth="1"/>
    <col min="2833" max="2833" width="11.375" customWidth="1"/>
    <col min="2834" max="2834" width="14.875" customWidth="1"/>
    <col min="2835" max="2835" width="12.375" customWidth="1"/>
    <col min="2836" max="2836" width="10.25" customWidth="1"/>
    <col min="2837" max="2837" width="9" customWidth="1"/>
    <col min="2838" max="2838" width="10" customWidth="1"/>
    <col min="2839" max="2840" width="9" customWidth="1"/>
    <col min="2841" max="2841" width="7" customWidth="1"/>
    <col min="2844" max="2844" width="13.125" customWidth="1"/>
    <col min="2849" max="2849" width="24.75" customWidth="1"/>
    <col min="2850" max="2850" width="12.125" customWidth="1"/>
    <col min="2851" max="2851" width="10.75" customWidth="1"/>
    <col min="3073" max="3073" width="4.75" bestFit="1" customWidth="1"/>
    <col min="3074" max="3074" width="9.125" bestFit="1" customWidth="1"/>
    <col min="3075" max="3075" width="9" customWidth="1"/>
    <col min="3076" max="3077" width="7.25" customWidth="1"/>
    <col min="3078" max="3078" width="9.125" bestFit="1" customWidth="1"/>
    <col min="3080" max="3080" width="11.25" customWidth="1"/>
    <col min="3081" max="3081" width="11.75" customWidth="1"/>
    <col min="3082" max="3082" width="9.125" customWidth="1"/>
    <col min="3083" max="3083" width="7.75" customWidth="1"/>
    <col min="3084" max="3084" width="9" customWidth="1"/>
    <col min="3085" max="3085" width="12" customWidth="1"/>
    <col min="3086" max="3086" width="8.125" customWidth="1"/>
    <col min="3087" max="3087" width="11.125" customWidth="1"/>
    <col min="3088" max="3088" width="15.75" customWidth="1"/>
    <col min="3089" max="3089" width="11.375" customWidth="1"/>
    <col min="3090" max="3090" width="14.875" customWidth="1"/>
    <col min="3091" max="3091" width="12.375" customWidth="1"/>
    <col min="3092" max="3092" width="10.25" customWidth="1"/>
    <col min="3093" max="3093" width="9" customWidth="1"/>
    <col min="3094" max="3094" width="10" customWidth="1"/>
    <col min="3095" max="3096" width="9" customWidth="1"/>
    <col min="3097" max="3097" width="7" customWidth="1"/>
    <col min="3100" max="3100" width="13.125" customWidth="1"/>
    <col min="3105" max="3105" width="24.75" customWidth="1"/>
    <col min="3106" max="3106" width="12.125" customWidth="1"/>
    <col min="3107" max="3107" width="10.75" customWidth="1"/>
    <col min="3329" max="3329" width="4.75" bestFit="1" customWidth="1"/>
    <col min="3330" max="3330" width="9.125" bestFit="1" customWidth="1"/>
    <col min="3331" max="3331" width="9" customWidth="1"/>
    <col min="3332" max="3333" width="7.25" customWidth="1"/>
    <col min="3334" max="3334" width="9.125" bestFit="1" customWidth="1"/>
    <col min="3336" max="3336" width="11.25" customWidth="1"/>
    <col min="3337" max="3337" width="11.75" customWidth="1"/>
    <col min="3338" max="3338" width="9.125" customWidth="1"/>
    <col min="3339" max="3339" width="7.75" customWidth="1"/>
    <col min="3340" max="3340" width="9" customWidth="1"/>
    <col min="3341" max="3341" width="12" customWidth="1"/>
    <col min="3342" max="3342" width="8.125" customWidth="1"/>
    <col min="3343" max="3343" width="11.125" customWidth="1"/>
    <col min="3344" max="3344" width="15.75" customWidth="1"/>
    <col min="3345" max="3345" width="11.375" customWidth="1"/>
    <col min="3346" max="3346" width="14.875" customWidth="1"/>
    <col min="3347" max="3347" width="12.375" customWidth="1"/>
    <col min="3348" max="3348" width="10.25" customWidth="1"/>
    <col min="3349" max="3349" width="9" customWidth="1"/>
    <col min="3350" max="3350" width="10" customWidth="1"/>
    <col min="3351" max="3352" width="9" customWidth="1"/>
    <col min="3353" max="3353" width="7" customWidth="1"/>
    <col min="3356" max="3356" width="13.125" customWidth="1"/>
    <col min="3361" max="3361" width="24.75" customWidth="1"/>
    <col min="3362" max="3362" width="12.125" customWidth="1"/>
    <col min="3363" max="3363" width="10.75" customWidth="1"/>
    <col min="3585" max="3585" width="4.75" bestFit="1" customWidth="1"/>
    <col min="3586" max="3586" width="9.125" bestFit="1" customWidth="1"/>
    <col min="3587" max="3587" width="9" customWidth="1"/>
    <col min="3588" max="3589" width="7.25" customWidth="1"/>
    <col min="3590" max="3590" width="9.125" bestFit="1" customWidth="1"/>
    <col min="3592" max="3592" width="11.25" customWidth="1"/>
    <col min="3593" max="3593" width="11.75" customWidth="1"/>
    <col min="3594" max="3594" width="9.125" customWidth="1"/>
    <col min="3595" max="3595" width="7.75" customWidth="1"/>
    <col min="3596" max="3596" width="9" customWidth="1"/>
    <col min="3597" max="3597" width="12" customWidth="1"/>
    <col min="3598" max="3598" width="8.125" customWidth="1"/>
    <col min="3599" max="3599" width="11.125" customWidth="1"/>
    <col min="3600" max="3600" width="15.75" customWidth="1"/>
    <col min="3601" max="3601" width="11.375" customWidth="1"/>
    <col min="3602" max="3602" width="14.875" customWidth="1"/>
    <col min="3603" max="3603" width="12.375" customWidth="1"/>
    <col min="3604" max="3604" width="10.25" customWidth="1"/>
    <col min="3605" max="3605" width="9" customWidth="1"/>
    <col min="3606" max="3606" width="10" customWidth="1"/>
    <col min="3607" max="3608" width="9" customWidth="1"/>
    <col min="3609" max="3609" width="7" customWidth="1"/>
    <col min="3612" max="3612" width="13.125" customWidth="1"/>
    <col min="3617" max="3617" width="24.75" customWidth="1"/>
    <col min="3618" max="3618" width="12.125" customWidth="1"/>
    <col min="3619" max="3619" width="10.75" customWidth="1"/>
    <col min="3841" max="3841" width="4.75" bestFit="1" customWidth="1"/>
    <col min="3842" max="3842" width="9.125" bestFit="1" customWidth="1"/>
    <col min="3843" max="3843" width="9" customWidth="1"/>
    <col min="3844" max="3845" width="7.25" customWidth="1"/>
    <col min="3846" max="3846" width="9.125" bestFit="1" customWidth="1"/>
    <col min="3848" max="3848" width="11.25" customWidth="1"/>
    <col min="3849" max="3849" width="11.75" customWidth="1"/>
    <col min="3850" max="3850" width="9.125" customWidth="1"/>
    <col min="3851" max="3851" width="7.75" customWidth="1"/>
    <col min="3852" max="3852" width="9" customWidth="1"/>
    <col min="3853" max="3853" width="12" customWidth="1"/>
    <col min="3854" max="3854" width="8.125" customWidth="1"/>
    <col min="3855" max="3855" width="11.125" customWidth="1"/>
    <col min="3856" max="3856" width="15.75" customWidth="1"/>
    <col min="3857" max="3857" width="11.375" customWidth="1"/>
    <col min="3858" max="3858" width="14.875" customWidth="1"/>
    <col min="3859" max="3859" width="12.375" customWidth="1"/>
    <col min="3860" max="3860" width="10.25" customWidth="1"/>
    <col min="3861" max="3861" width="9" customWidth="1"/>
    <col min="3862" max="3862" width="10" customWidth="1"/>
    <col min="3863" max="3864" width="9" customWidth="1"/>
    <col min="3865" max="3865" width="7" customWidth="1"/>
    <col min="3868" max="3868" width="13.125" customWidth="1"/>
    <col min="3873" max="3873" width="24.75" customWidth="1"/>
    <col min="3874" max="3874" width="12.125" customWidth="1"/>
    <col min="3875" max="3875" width="10.75" customWidth="1"/>
    <col min="4097" max="4097" width="4.75" bestFit="1" customWidth="1"/>
    <col min="4098" max="4098" width="9.125" bestFit="1" customWidth="1"/>
    <col min="4099" max="4099" width="9" customWidth="1"/>
    <col min="4100" max="4101" width="7.25" customWidth="1"/>
    <col min="4102" max="4102" width="9.125" bestFit="1" customWidth="1"/>
    <col min="4104" max="4104" width="11.25" customWidth="1"/>
    <col min="4105" max="4105" width="11.75" customWidth="1"/>
    <col min="4106" max="4106" width="9.125" customWidth="1"/>
    <col min="4107" max="4107" width="7.75" customWidth="1"/>
    <col min="4108" max="4108" width="9" customWidth="1"/>
    <col min="4109" max="4109" width="12" customWidth="1"/>
    <col min="4110" max="4110" width="8.125" customWidth="1"/>
    <col min="4111" max="4111" width="11.125" customWidth="1"/>
    <col min="4112" max="4112" width="15.75" customWidth="1"/>
    <col min="4113" max="4113" width="11.375" customWidth="1"/>
    <col min="4114" max="4114" width="14.875" customWidth="1"/>
    <col min="4115" max="4115" width="12.375" customWidth="1"/>
    <col min="4116" max="4116" width="10.25" customWidth="1"/>
    <col min="4117" max="4117" width="9" customWidth="1"/>
    <col min="4118" max="4118" width="10" customWidth="1"/>
    <col min="4119" max="4120" width="9" customWidth="1"/>
    <col min="4121" max="4121" width="7" customWidth="1"/>
    <col min="4124" max="4124" width="13.125" customWidth="1"/>
    <col min="4129" max="4129" width="24.75" customWidth="1"/>
    <col min="4130" max="4130" width="12.125" customWidth="1"/>
    <col min="4131" max="4131" width="10.75" customWidth="1"/>
    <col min="4353" max="4353" width="4.75" bestFit="1" customWidth="1"/>
    <col min="4354" max="4354" width="9.125" bestFit="1" customWidth="1"/>
    <col min="4355" max="4355" width="9" customWidth="1"/>
    <col min="4356" max="4357" width="7.25" customWidth="1"/>
    <col min="4358" max="4358" width="9.125" bestFit="1" customWidth="1"/>
    <col min="4360" max="4360" width="11.25" customWidth="1"/>
    <col min="4361" max="4361" width="11.75" customWidth="1"/>
    <col min="4362" max="4362" width="9.125" customWidth="1"/>
    <col min="4363" max="4363" width="7.75" customWidth="1"/>
    <col min="4364" max="4364" width="9" customWidth="1"/>
    <col min="4365" max="4365" width="12" customWidth="1"/>
    <col min="4366" max="4366" width="8.125" customWidth="1"/>
    <col min="4367" max="4367" width="11.125" customWidth="1"/>
    <col min="4368" max="4368" width="15.75" customWidth="1"/>
    <col min="4369" max="4369" width="11.375" customWidth="1"/>
    <col min="4370" max="4370" width="14.875" customWidth="1"/>
    <col min="4371" max="4371" width="12.375" customWidth="1"/>
    <col min="4372" max="4372" width="10.25" customWidth="1"/>
    <col min="4373" max="4373" width="9" customWidth="1"/>
    <col min="4374" max="4374" width="10" customWidth="1"/>
    <col min="4375" max="4376" width="9" customWidth="1"/>
    <col min="4377" max="4377" width="7" customWidth="1"/>
    <col min="4380" max="4380" width="13.125" customWidth="1"/>
    <col min="4385" max="4385" width="24.75" customWidth="1"/>
    <col min="4386" max="4386" width="12.125" customWidth="1"/>
    <col min="4387" max="4387" width="10.75" customWidth="1"/>
    <col min="4609" max="4609" width="4.75" bestFit="1" customWidth="1"/>
    <col min="4610" max="4610" width="9.125" bestFit="1" customWidth="1"/>
    <col min="4611" max="4611" width="9" customWidth="1"/>
    <col min="4612" max="4613" width="7.25" customWidth="1"/>
    <col min="4614" max="4614" width="9.125" bestFit="1" customWidth="1"/>
    <col min="4616" max="4616" width="11.25" customWidth="1"/>
    <col min="4617" max="4617" width="11.75" customWidth="1"/>
    <col min="4618" max="4618" width="9.125" customWidth="1"/>
    <col min="4619" max="4619" width="7.75" customWidth="1"/>
    <col min="4620" max="4620" width="9" customWidth="1"/>
    <col min="4621" max="4621" width="12" customWidth="1"/>
    <col min="4622" max="4622" width="8.125" customWidth="1"/>
    <col min="4623" max="4623" width="11.125" customWidth="1"/>
    <col min="4624" max="4624" width="15.75" customWidth="1"/>
    <col min="4625" max="4625" width="11.375" customWidth="1"/>
    <col min="4626" max="4626" width="14.875" customWidth="1"/>
    <col min="4627" max="4627" width="12.375" customWidth="1"/>
    <col min="4628" max="4628" width="10.25" customWidth="1"/>
    <col min="4629" max="4629" width="9" customWidth="1"/>
    <col min="4630" max="4630" width="10" customWidth="1"/>
    <col min="4631" max="4632" width="9" customWidth="1"/>
    <col min="4633" max="4633" width="7" customWidth="1"/>
    <col min="4636" max="4636" width="13.125" customWidth="1"/>
    <col min="4641" max="4641" width="24.75" customWidth="1"/>
    <col min="4642" max="4642" width="12.125" customWidth="1"/>
    <col min="4643" max="4643" width="10.75" customWidth="1"/>
    <col min="4865" max="4865" width="4.75" bestFit="1" customWidth="1"/>
    <col min="4866" max="4866" width="9.125" bestFit="1" customWidth="1"/>
    <col min="4867" max="4867" width="9" customWidth="1"/>
    <col min="4868" max="4869" width="7.25" customWidth="1"/>
    <col min="4870" max="4870" width="9.125" bestFit="1" customWidth="1"/>
    <col min="4872" max="4872" width="11.25" customWidth="1"/>
    <col min="4873" max="4873" width="11.75" customWidth="1"/>
    <col min="4874" max="4874" width="9.125" customWidth="1"/>
    <col min="4875" max="4875" width="7.75" customWidth="1"/>
    <col min="4876" max="4876" width="9" customWidth="1"/>
    <col min="4877" max="4877" width="12" customWidth="1"/>
    <col min="4878" max="4878" width="8.125" customWidth="1"/>
    <col min="4879" max="4879" width="11.125" customWidth="1"/>
    <col min="4880" max="4880" width="15.75" customWidth="1"/>
    <col min="4881" max="4881" width="11.375" customWidth="1"/>
    <col min="4882" max="4882" width="14.875" customWidth="1"/>
    <col min="4883" max="4883" width="12.375" customWidth="1"/>
    <col min="4884" max="4884" width="10.25" customWidth="1"/>
    <col min="4885" max="4885" width="9" customWidth="1"/>
    <col min="4886" max="4886" width="10" customWidth="1"/>
    <col min="4887" max="4888" width="9" customWidth="1"/>
    <col min="4889" max="4889" width="7" customWidth="1"/>
    <col min="4892" max="4892" width="13.125" customWidth="1"/>
    <col min="4897" max="4897" width="24.75" customWidth="1"/>
    <col min="4898" max="4898" width="12.125" customWidth="1"/>
    <col min="4899" max="4899" width="10.75" customWidth="1"/>
    <col min="5121" max="5121" width="4.75" bestFit="1" customWidth="1"/>
    <col min="5122" max="5122" width="9.125" bestFit="1" customWidth="1"/>
    <col min="5123" max="5123" width="9" customWidth="1"/>
    <col min="5124" max="5125" width="7.25" customWidth="1"/>
    <col min="5126" max="5126" width="9.125" bestFit="1" customWidth="1"/>
    <col min="5128" max="5128" width="11.25" customWidth="1"/>
    <col min="5129" max="5129" width="11.75" customWidth="1"/>
    <col min="5130" max="5130" width="9.125" customWidth="1"/>
    <col min="5131" max="5131" width="7.75" customWidth="1"/>
    <col min="5132" max="5132" width="9" customWidth="1"/>
    <col min="5133" max="5133" width="12" customWidth="1"/>
    <col min="5134" max="5134" width="8.125" customWidth="1"/>
    <col min="5135" max="5135" width="11.125" customWidth="1"/>
    <col min="5136" max="5136" width="15.75" customWidth="1"/>
    <col min="5137" max="5137" width="11.375" customWidth="1"/>
    <col min="5138" max="5138" width="14.875" customWidth="1"/>
    <col min="5139" max="5139" width="12.375" customWidth="1"/>
    <col min="5140" max="5140" width="10.25" customWidth="1"/>
    <col min="5141" max="5141" width="9" customWidth="1"/>
    <col min="5142" max="5142" width="10" customWidth="1"/>
    <col min="5143" max="5144" width="9" customWidth="1"/>
    <col min="5145" max="5145" width="7" customWidth="1"/>
    <col min="5148" max="5148" width="13.125" customWidth="1"/>
    <col min="5153" max="5153" width="24.75" customWidth="1"/>
    <col min="5154" max="5154" width="12.125" customWidth="1"/>
    <col min="5155" max="5155" width="10.75" customWidth="1"/>
    <col min="5377" max="5377" width="4.75" bestFit="1" customWidth="1"/>
    <col min="5378" max="5378" width="9.125" bestFit="1" customWidth="1"/>
    <col min="5379" max="5379" width="9" customWidth="1"/>
    <col min="5380" max="5381" width="7.25" customWidth="1"/>
    <col min="5382" max="5382" width="9.125" bestFit="1" customWidth="1"/>
    <col min="5384" max="5384" width="11.25" customWidth="1"/>
    <col min="5385" max="5385" width="11.75" customWidth="1"/>
    <col min="5386" max="5386" width="9.125" customWidth="1"/>
    <col min="5387" max="5387" width="7.75" customWidth="1"/>
    <col min="5388" max="5388" width="9" customWidth="1"/>
    <col min="5389" max="5389" width="12" customWidth="1"/>
    <col min="5390" max="5390" width="8.125" customWidth="1"/>
    <col min="5391" max="5391" width="11.125" customWidth="1"/>
    <col min="5392" max="5392" width="15.75" customWidth="1"/>
    <col min="5393" max="5393" width="11.375" customWidth="1"/>
    <col min="5394" max="5394" width="14.875" customWidth="1"/>
    <col min="5395" max="5395" width="12.375" customWidth="1"/>
    <col min="5396" max="5396" width="10.25" customWidth="1"/>
    <col min="5397" max="5397" width="9" customWidth="1"/>
    <col min="5398" max="5398" width="10" customWidth="1"/>
    <col min="5399" max="5400" width="9" customWidth="1"/>
    <col min="5401" max="5401" width="7" customWidth="1"/>
    <col min="5404" max="5404" width="13.125" customWidth="1"/>
    <col min="5409" max="5409" width="24.75" customWidth="1"/>
    <col min="5410" max="5410" width="12.125" customWidth="1"/>
    <col min="5411" max="5411" width="10.75" customWidth="1"/>
    <col min="5633" max="5633" width="4.75" bestFit="1" customWidth="1"/>
    <col min="5634" max="5634" width="9.125" bestFit="1" customWidth="1"/>
    <col min="5635" max="5635" width="9" customWidth="1"/>
    <col min="5636" max="5637" width="7.25" customWidth="1"/>
    <col min="5638" max="5638" width="9.125" bestFit="1" customWidth="1"/>
    <col min="5640" max="5640" width="11.25" customWidth="1"/>
    <col min="5641" max="5641" width="11.75" customWidth="1"/>
    <col min="5642" max="5642" width="9.125" customWidth="1"/>
    <col min="5643" max="5643" width="7.75" customWidth="1"/>
    <col min="5644" max="5644" width="9" customWidth="1"/>
    <col min="5645" max="5645" width="12" customWidth="1"/>
    <col min="5646" max="5646" width="8.125" customWidth="1"/>
    <col min="5647" max="5647" width="11.125" customWidth="1"/>
    <col min="5648" max="5648" width="15.75" customWidth="1"/>
    <col min="5649" max="5649" width="11.375" customWidth="1"/>
    <col min="5650" max="5650" width="14.875" customWidth="1"/>
    <col min="5651" max="5651" width="12.375" customWidth="1"/>
    <col min="5652" max="5652" width="10.25" customWidth="1"/>
    <col min="5653" max="5653" width="9" customWidth="1"/>
    <col min="5654" max="5654" width="10" customWidth="1"/>
    <col min="5655" max="5656" width="9" customWidth="1"/>
    <col min="5657" max="5657" width="7" customWidth="1"/>
    <col min="5660" max="5660" width="13.125" customWidth="1"/>
    <col min="5665" max="5665" width="24.75" customWidth="1"/>
    <col min="5666" max="5666" width="12.125" customWidth="1"/>
    <col min="5667" max="5667" width="10.75" customWidth="1"/>
    <col min="5889" max="5889" width="4.75" bestFit="1" customWidth="1"/>
    <col min="5890" max="5890" width="9.125" bestFit="1" customWidth="1"/>
    <col min="5891" max="5891" width="9" customWidth="1"/>
    <col min="5892" max="5893" width="7.25" customWidth="1"/>
    <col min="5894" max="5894" width="9.125" bestFit="1" customWidth="1"/>
    <col min="5896" max="5896" width="11.25" customWidth="1"/>
    <col min="5897" max="5897" width="11.75" customWidth="1"/>
    <col min="5898" max="5898" width="9.125" customWidth="1"/>
    <col min="5899" max="5899" width="7.75" customWidth="1"/>
    <col min="5900" max="5900" width="9" customWidth="1"/>
    <col min="5901" max="5901" width="12" customWidth="1"/>
    <col min="5902" max="5902" width="8.125" customWidth="1"/>
    <col min="5903" max="5903" width="11.125" customWidth="1"/>
    <col min="5904" max="5904" width="15.75" customWidth="1"/>
    <col min="5905" max="5905" width="11.375" customWidth="1"/>
    <col min="5906" max="5906" width="14.875" customWidth="1"/>
    <col min="5907" max="5907" width="12.375" customWidth="1"/>
    <col min="5908" max="5908" width="10.25" customWidth="1"/>
    <col min="5909" max="5909" width="9" customWidth="1"/>
    <col min="5910" max="5910" width="10" customWidth="1"/>
    <col min="5911" max="5912" width="9" customWidth="1"/>
    <col min="5913" max="5913" width="7" customWidth="1"/>
    <col min="5916" max="5916" width="13.125" customWidth="1"/>
    <col min="5921" max="5921" width="24.75" customWidth="1"/>
    <col min="5922" max="5922" width="12.125" customWidth="1"/>
    <col min="5923" max="5923" width="10.75" customWidth="1"/>
    <col min="6145" max="6145" width="4.75" bestFit="1" customWidth="1"/>
    <col min="6146" max="6146" width="9.125" bestFit="1" customWidth="1"/>
    <col min="6147" max="6147" width="9" customWidth="1"/>
    <col min="6148" max="6149" width="7.25" customWidth="1"/>
    <col min="6150" max="6150" width="9.125" bestFit="1" customWidth="1"/>
    <col min="6152" max="6152" width="11.25" customWidth="1"/>
    <col min="6153" max="6153" width="11.75" customWidth="1"/>
    <col min="6154" max="6154" width="9.125" customWidth="1"/>
    <col min="6155" max="6155" width="7.75" customWidth="1"/>
    <col min="6156" max="6156" width="9" customWidth="1"/>
    <col min="6157" max="6157" width="12" customWidth="1"/>
    <col min="6158" max="6158" width="8.125" customWidth="1"/>
    <col min="6159" max="6159" width="11.125" customWidth="1"/>
    <col min="6160" max="6160" width="15.75" customWidth="1"/>
    <col min="6161" max="6161" width="11.375" customWidth="1"/>
    <col min="6162" max="6162" width="14.875" customWidth="1"/>
    <col min="6163" max="6163" width="12.375" customWidth="1"/>
    <col min="6164" max="6164" width="10.25" customWidth="1"/>
    <col min="6165" max="6165" width="9" customWidth="1"/>
    <col min="6166" max="6166" width="10" customWidth="1"/>
    <col min="6167" max="6168" width="9" customWidth="1"/>
    <col min="6169" max="6169" width="7" customWidth="1"/>
    <col min="6172" max="6172" width="13.125" customWidth="1"/>
    <col min="6177" max="6177" width="24.75" customWidth="1"/>
    <col min="6178" max="6178" width="12.125" customWidth="1"/>
    <col min="6179" max="6179" width="10.75" customWidth="1"/>
    <col min="6401" max="6401" width="4.75" bestFit="1" customWidth="1"/>
    <col min="6402" max="6402" width="9.125" bestFit="1" customWidth="1"/>
    <col min="6403" max="6403" width="9" customWidth="1"/>
    <col min="6404" max="6405" width="7.25" customWidth="1"/>
    <col min="6406" max="6406" width="9.125" bestFit="1" customWidth="1"/>
    <col min="6408" max="6408" width="11.25" customWidth="1"/>
    <col min="6409" max="6409" width="11.75" customWidth="1"/>
    <col min="6410" max="6410" width="9.125" customWidth="1"/>
    <col min="6411" max="6411" width="7.75" customWidth="1"/>
    <col min="6412" max="6412" width="9" customWidth="1"/>
    <col min="6413" max="6413" width="12" customWidth="1"/>
    <col min="6414" max="6414" width="8.125" customWidth="1"/>
    <col min="6415" max="6415" width="11.125" customWidth="1"/>
    <col min="6416" max="6416" width="15.75" customWidth="1"/>
    <col min="6417" max="6417" width="11.375" customWidth="1"/>
    <col min="6418" max="6418" width="14.875" customWidth="1"/>
    <col min="6419" max="6419" width="12.375" customWidth="1"/>
    <col min="6420" max="6420" width="10.25" customWidth="1"/>
    <col min="6421" max="6421" width="9" customWidth="1"/>
    <col min="6422" max="6422" width="10" customWidth="1"/>
    <col min="6423" max="6424" width="9" customWidth="1"/>
    <col min="6425" max="6425" width="7" customWidth="1"/>
    <col min="6428" max="6428" width="13.125" customWidth="1"/>
    <col min="6433" max="6433" width="24.75" customWidth="1"/>
    <col min="6434" max="6434" width="12.125" customWidth="1"/>
    <col min="6435" max="6435" width="10.75" customWidth="1"/>
    <col min="6657" max="6657" width="4.75" bestFit="1" customWidth="1"/>
    <col min="6658" max="6658" width="9.125" bestFit="1" customWidth="1"/>
    <col min="6659" max="6659" width="9" customWidth="1"/>
    <col min="6660" max="6661" width="7.25" customWidth="1"/>
    <col min="6662" max="6662" width="9.125" bestFit="1" customWidth="1"/>
    <col min="6664" max="6664" width="11.25" customWidth="1"/>
    <col min="6665" max="6665" width="11.75" customWidth="1"/>
    <col min="6666" max="6666" width="9.125" customWidth="1"/>
    <col min="6667" max="6667" width="7.75" customWidth="1"/>
    <col min="6668" max="6668" width="9" customWidth="1"/>
    <col min="6669" max="6669" width="12" customWidth="1"/>
    <col min="6670" max="6670" width="8.125" customWidth="1"/>
    <col min="6671" max="6671" width="11.125" customWidth="1"/>
    <col min="6672" max="6672" width="15.75" customWidth="1"/>
    <col min="6673" max="6673" width="11.375" customWidth="1"/>
    <col min="6674" max="6674" width="14.875" customWidth="1"/>
    <col min="6675" max="6675" width="12.375" customWidth="1"/>
    <col min="6676" max="6676" width="10.25" customWidth="1"/>
    <col min="6677" max="6677" width="9" customWidth="1"/>
    <col min="6678" max="6678" width="10" customWidth="1"/>
    <col min="6679" max="6680" width="9" customWidth="1"/>
    <col min="6681" max="6681" width="7" customWidth="1"/>
    <col min="6684" max="6684" width="13.125" customWidth="1"/>
    <col min="6689" max="6689" width="24.75" customWidth="1"/>
    <col min="6690" max="6690" width="12.125" customWidth="1"/>
    <col min="6691" max="6691" width="10.75" customWidth="1"/>
    <col min="6913" max="6913" width="4.75" bestFit="1" customWidth="1"/>
    <col min="6914" max="6914" width="9.125" bestFit="1" customWidth="1"/>
    <col min="6915" max="6915" width="9" customWidth="1"/>
    <col min="6916" max="6917" width="7.25" customWidth="1"/>
    <col min="6918" max="6918" width="9.125" bestFit="1" customWidth="1"/>
    <col min="6920" max="6920" width="11.25" customWidth="1"/>
    <col min="6921" max="6921" width="11.75" customWidth="1"/>
    <col min="6922" max="6922" width="9.125" customWidth="1"/>
    <col min="6923" max="6923" width="7.75" customWidth="1"/>
    <col min="6924" max="6924" width="9" customWidth="1"/>
    <col min="6925" max="6925" width="12" customWidth="1"/>
    <col min="6926" max="6926" width="8.125" customWidth="1"/>
    <col min="6927" max="6927" width="11.125" customWidth="1"/>
    <col min="6928" max="6928" width="15.75" customWidth="1"/>
    <col min="6929" max="6929" width="11.375" customWidth="1"/>
    <col min="6930" max="6930" width="14.875" customWidth="1"/>
    <col min="6931" max="6931" width="12.375" customWidth="1"/>
    <col min="6932" max="6932" width="10.25" customWidth="1"/>
    <col min="6933" max="6933" width="9" customWidth="1"/>
    <col min="6934" max="6934" width="10" customWidth="1"/>
    <col min="6935" max="6936" width="9" customWidth="1"/>
    <col min="6937" max="6937" width="7" customWidth="1"/>
    <col min="6940" max="6940" width="13.125" customWidth="1"/>
    <col min="6945" max="6945" width="24.75" customWidth="1"/>
    <col min="6946" max="6946" width="12.125" customWidth="1"/>
    <col min="6947" max="6947" width="10.75" customWidth="1"/>
    <col min="7169" max="7169" width="4.75" bestFit="1" customWidth="1"/>
    <col min="7170" max="7170" width="9.125" bestFit="1" customWidth="1"/>
    <col min="7171" max="7171" width="9" customWidth="1"/>
    <col min="7172" max="7173" width="7.25" customWidth="1"/>
    <col min="7174" max="7174" width="9.125" bestFit="1" customWidth="1"/>
    <col min="7176" max="7176" width="11.25" customWidth="1"/>
    <col min="7177" max="7177" width="11.75" customWidth="1"/>
    <col min="7178" max="7178" width="9.125" customWidth="1"/>
    <col min="7179" max="7179" width="7.75" customWidth="1"/>
    <col min="7180" max="7180" width="9" customWidth="1"/>
    <col min="7181" max="7181" width="12" customWidth="1"/>
    <col min="7182" max="7182" width="8.125" customWidth="1"/>
    <col min="7183" max="7183" width="11.125" customWidth="1"/>
    <col min="7184" max="7184" width="15.75" customWidth="1"/>
    <col min="7185" max="7185" width="11.375" customWidth="1"/>
    <col min="7186" max="7186" width="14.875" customWidth="1"/>
    <col min="7187" max="7187" width="12.375" customWidth="1"/>
    <col min="7188" max="7188" width="10.25" customWidth="1"/>
    <col min="7189" max="7189" width="9" customWidth="1"/>
    <col min="7190" max="7190" width="10" customWidth="1"/>
    <col min="7191" max="7192" width="9" customWidth="1"/>
    <col min="7193" max="7193" width="7" customWidth="1"/>
    <col min="7196" max="7196" width="13.125" customWidth="1"/>
    <col min="7201" max="7201" width="24.75" customWidth="1"/>
    <col min="7202" max="7202" width="12.125" customWidth="1"/>
    <col min="7203" max="7203" width="10.75" customWidth="1"/>
    <col min="7425" max="7425" width="4.75" bestFit="1" customWidth="1"/>
    <col min="7426" max="7426" width="9.125" bestFit="1" customWidth="1"/>
    <col min="7427" max="7427" width="9" customWidth="1"/>
    <col min="7428" max="7429" width="7.25" customWidth="1"/>
    <col min="7430" max="7430" width="9.125" bestFit="1" customWidth="1"/>
    <col min="7432" max="7432" width="11.25" customWidth="1"/>
    <col min="7433" max="7433" width="11.75" customWidth="1"/>
    <col min="7434" max="7434" width="9.125" customWidth="1"/>
    <col min="7435" max="7435" width="7.75" customWidth="1"/>
    <col min="7436" max="7436" width="9" customWidth="1"/>
    <col min="7437" max="7437" width="12" customWidth="1"/>
    <col min="7438" max="7438" width="8.125" customWidth="1"/>
    <col min="7439" max="7439" width="11.125" customWidth="1"/>
    <col min="7440" max="7440" width="15.75" customWidth="1"/>
    <col min="7441" max="7441" width="11.375" customWidth="1"/>
    <col min="7442" max="7442" width="14.875" customWidth="1"/>
    <col min="7443" max="7443" width="12.375" customWidth="1"/>
    <col min="7444" max="7444" width="10.25" customWidth="1"/>
    <col min="7445" max="7445" width="9" customWidth="1"/>
    <col min="7446" max="7446" width="10" customWidth="1"/>
    <col min="7447" max="7448" width="9" customWidth="1"/>
    <col min="7449" max="7449" width="7" customWidth="1"/>
    <col min="7452" max="7452" width="13.125" customWidth="1"/>
    <col min="7457" max="7457" width="24.75" customWidth="1"/>
    <col min="7458" max="7458" width="12.125" customWidth="1"/>
    <col min="7459" max="7459" width="10.75" customWidth="1"/>
    <col min="7681" max="7681" width="4.75" bestFit="1" customWidth="1"/>
    <col min="7682" max="7682" width="9.125" bestFit="1" customWidth="1"/>
    <col min="7683" max="7683" width="9" customWidth="1"/>
    <col min="7684" max="7685" width="7.25" customWidth="1"/>
    <col min="7686" max="7686" width="9.125" bestFit="1" customWidth="1"/>
    <col min="7688" max="7688" width="11.25" customWidth="1"/>
    <col min="7689" max="7689" width="11.75" customWidth="1"/>
    <col min="7690" max="7690" width="9.125" customWidth="1"/>
    <col min="7691" max="7691" width="7.75" customWidth="1"/>
    <col min="7692" max="7692" width="9" customWidth="1"/>
    <col min="7693" max="7693" width="12" customWidth="1"/>
    <col min="7694" max="7694" width="8.125" customWidth="1"/>
    <col min="7695" max="7695" width="11.125" customWidth="1"/>
    <col min="7696" max="7696" width="15.75" customWidth="1"/>
    <col min="7697" max="7697" width="11.375" customWidth="1"/>
    <col min="7698" max="7698" width="14.875" customWidth="1"/>
    <col min="7699" max="7699" width="12.375" customWidth="1"/>
    <col min="7700" max="7700" width="10.25" customWidth="1"/>
    <col min="7701" max="7701" width="9" customWidth="1"/>
    <col min="7702" max="7702" width="10" customWidth="1"/>
    <col min="7703" max="7704" width="9" customWidth="1"/>
    <col min="7705" max="7705" width="7" customWidth="1"/>
    <col min="7708" max="7708" width="13.125" customWidth="1"/>
    <col min="7713" max="7713" width="24.75" customWidth="1"/>
    <col min="7714" max="7714" width="12.125" customWidth="1"/>
    <col min="7715" max="7715" width="10.75" customWidth="1"/>
    <col min="7937" max="7937" width="4.75" bestFit="1" customWidth="1"/>
    <col min="7938" max="7938" width="9.125" bestFit="1" customWidth="1"/>
    <col min="7939" max="7939" width="9" customWidth="1"/>
    <col min="7940" max="7941" width="7.25" customWidth="1"/>
    <col min="7942" max="7942" width="9.125" bestFit="1" customWidth="1"/>
    <col min="7944" max="7944" width="11.25" customWidth="1"/>
    <col min="7945" max="7945" width="11.75" customWidth="1"/>
    <col min="7946" max="7946" width="9.125" customWidth="1"/>
    <col min="7947" max="7947" width="7.75" customWidth="1"/>
    <col min="7948" max="7948" width="9" customWidth="1"/>
    <col min="7949" max="7949" width="12" customWidth="1"/>
    <col min="7950" max="7950" width="8.125" customWidth="1"/>
    <col min="7951" max="7951" width="11.125" customWidth="1"/>
    <col min="7952" max="7952" width="15.75" customWidth="1"/>
    <col min="7953" max="7953" width="11.375" customWidth="1"/>
    <col min="7954" max="7954" width="14.875" customWidth="1"/>
    <col min="7955" max="7955" width="12.375" customWidth="1"/>
    <col min="7956" max="7956" width="10.25" customWidth="1"/>
    <col min="7957" max="7957" width="9" customWidth="1"/>
    <col min="7958" max="7958" width="10" customWidth="1"/>
    <col min="7959" max="7960" width="9" customWidth="1"/>
    <col min="7961" max="7961" width="7" customWidth="1"/>
    <col min="7964" max="7964" width="13.125" customWidth="1"/>
    <col min="7969" max="7969" width="24.75" customWidth="1"/>
    <col min="7970" max="7970" width="12.125" customWidth="1"/>
    <col min="7971" max="7971" width="10.75" customWidth="1"/>
    <col min="8193" max="8193" width="4.75" bestFit="1" customWidth="1"/>
    <col min="8194" max="8194" width="9.125" bestFit="1" customWidth="1"/>
    <col min="8195" max="8195" width="9" customWidth="1"/>
    <col min="8196" max="8197" width="7.25" customWidth="1"/>
    <col min="8198" max="8198" width="9.125" bestFit="1" customWidth="1"/>
    <col min="8200" max="8200" width="11.25" customWidth="1"/>
    <col min="8201" max="8201" width="11.75" customWidth="1"/>
    <col min="8202" max="8202" width="9.125" customWidth="1"/>
    <col min="8203" max="8203" width="7.75" customWidth="1"/>
    <col min="8204" max="8204" width="9" customWidth="1"/>
    <col min="8205" max="8205" width="12" customWidth="1"/>
    <col min="8206" max="8206" width="8.125" customWidth="1"/>
    <col min="8207" max="8207" width="11.125" customWidth="1"/>
    <col min="8208" max="8208" width="15.75" customWidth="1"/>
    <col min="8209" max="8209" width="11.375" customWidth="1"/>
    <col min="8210" max="8210" width="14.875" customWidth="1"/>
    <col min="8211" max="8211" width="12.375" customWidth="1"/>
    <col min="8212" max="8212" width="10.25" customWidth="1"/>
    <col min="8213" max="8213" width="9" customWidth="1"/>
    <col min="8214" max="8214" width="10" customWidth="1"/>
    <col min="8215" max="8216" width="9" customWidth="1"/>
    <col min="8217" max="8217" width="7" customWidth="1"/>
    <col min="8220" max="8220" width="13.125" customWidth="1"/>
    <col min="8225" max="8225" width="24.75" customWidth="1"/>
    <col min="8226" max="8226" width="12.125" customWidth="1"/>
    <col min="8227" max="8227" width="10.75" customWidth="1"/>
    <col min="8449" max="8449" width="4.75" bestFit="1" customWidth="1"/>
    <col min="8450" max="8450" width="9.125" bestFit="1" customWidth="1"/>
    <col min="8451" max="8451" width="9" customWidth="1"/>
    <col min="8452" max="8453" width="7.25" customWidth="1"/>
    <col min="8454" max="8454" width="9.125" bestFit="1" customWidth="1"/>
    <col min="8456" max="8456" width="11.25" customWidth="1"/>
    <col min="8457" max="8457" width="11.75" customWidth="1"/>
    <col min="8458" max="8458" width="9.125" customWidth="1"/>
    <col min="8459" max="8459" width="7.75" customWidth="1"/>
    <col min="8460" max="8460" width="9" customWidth="1"/>
    <col min="8461" max="8461" width="12" customWidth="1"/>
    <col min="8462" max="8462" width="8.125" customWidth="1"/>
    <col min="8463" max="8463" width="11.125" customWidth="1"/>
    <col min="8464" max="8464" width="15.75" customWidth="1"/>
    <col min="8465" max="8465" width="11.375" customWidth="1"/>
    <col min="8466" max="8466" width="14.875" customWidth="1"/>
    <col min="8467" max="8467" width="12.375" customWidth="1"/>
    <col min="8468" max="8468" width="10.25" customWidth="1"/>
    <col min="8469" max="8469" width="9" customWidth="1"/>
    <col min="8470" max="8470" width="10" customWidth="1"/>
    <col min="8471" max="8472" width="9" customWidth="1"/>
    <col min="8473" max="8473" width="7" customWidth="1"/>
    <col min="8476" max="8476" width="13.125" customWidth="1"/>
    <col min="8481" max="8481" width="24.75" customWidth="1"/>
    <col min="8482" max="8482" width="12.125" customWidth="1"/>
    <col min="8483" max="8483" width="10.75" customWidth="1"/>
    <col min="8705" max="8705" width="4.75" bestFit="1" customWidth="1"/>
    <col min="8706" max="8706" width="9.125" bestFit="1" customWidth="1"/>
    <col min="8707" max="8707" width="9" customWidth="1"/>
    <col min="8708" max="8709" width="7.25" customWidth="1"/>
    <col min="8710" max="8710" width="9.125" bestFit="1" customWidth="1"/>
    <col min="8712" max="8712" width="11.25" customWidth="1"/>
    <col min="8713" max="8713" width="11.75" customWidth="1"/>
    <col min="8714" max="8714" width="9.125" customWidth="1"/>
    <col min="8715" max="8715" width="7.75" customWidth="1"/>
    <col min="8716" max="8716" width="9" customWidth="1"/>
    <col min="8717" max="8717" width="12" customWidth="1"/>
    <col min="8718" max="8718" width="8.125" customWidth="1"/>
    <col min="8719" max="8719" width="11.125" customWidth="1"/>
    <col min="8720" max="8720" width="15.75" customWidth="1"/>
    <col min="8721" max="8721" width="11.375" customWidth="1"/>
    <col min="8722" max="8722" width="14.875" customWidth="1"/>
    <col min="8723" max="8723" width="12.375" customWidth="1"/>
    <col min="8724" max="8724" width="10.25" customWidth="1"/>
    <col min="8725" max="8725" width="9" customWidth="1"/>
    <col min="8726" max="8726" width="10" customWidth="1"/>
    <col min="8727" max="8728" width="9" customWidth="1"/>
    <col min="8729" max="8729" width="7" customWidth="1"/>
    <col min="8732" max="8732" width="13.125" customWidth="1"/>
    <col min="8737" max="8737" width="24.75" customWidth="1"/>
    <col min="8738" max="8738" width="12.125" customWidth="1"/>
    <col min="8739" max="8739" width="10.75" customWidth="1"/>
    <col min="8961" max="8961" width="4.75" bestFit="1" customWidth="1"/>
    <col min="8962" max="8962" width="9.125" bestFit="1" customWidth="1"/>
    <col min="8963" max="8963" width="9" customWidth="1"/>
    <col min="8964" max="8965" width="7.25" customWidth="1"/>
    <col min="8966" max="8966" width="9.125" bestFit="1" customWidth="1"/>
    <col min="8968" max="8968" width="11.25" customWidth="1"/>
    <col min="8969" max="8969" width="11.75" customWidth="1"/>
    <col min="8970" max="8970" width="9.125" customWidth="1"/>
    <col min="8971" max="8971" width="7.75" customWidth="1"/>
    <col min="8972" max="8972" width="9" customWidth="1"/>
    <col min="8973" max="8973" width="12" customWidth="1"/>
    <col min="8974" max="8974" width="8.125" customWidth="1"/>
    <col min="8975" max="8975" width="11.125" customWidth="1"/>
    <col min="8976" max="8976" width="15.75" customWidth="1"/>
    <col min="8977" max="8977" width="11.375" customWidth="1"/>
    <col min="8978" max="8978" width="14.875" customWidth="1"/>
    <col min="8979" max="8979" width="12.375" customWidth="1"/>
    <col min="8980" max="8980" width="10.25" customWidth="1"/>
    <col min="8981" max="8981" width="9" customWidth="1"/>
    <col min="8982" max="8982" width="10" customWidth="1"/>
    <col min="8983" max="8984" width="9" customWidth="1"/>
    <col min="8985" max="8985" width="7" customWidth="1"/>
    <col min="8988" max="8988" width="13.125" customWidth="1"/>
    <col min="8993" max="8993" width="24.75" customWidth="1"/>
    <col min="8994" max="8994" width="12.125" customWidth="1"/>
    <col min="8995" max="8995" width="10.75" customWidth="1"/>
    <col min="9217" max="9217" width="4.75" bestFit="1" customWidth="1"/>
    <col min="9218" max="9218" width="9.125" bestFit="1" customWidth="1"/>
    <col min="9219" max="9219" width="9" customWidth="1"/>
    <col min="9220" max="9221" width="7.25" customWidth="1"/>
    <col min="9222" max="9222" width="9.125" bestFit="1" customWidth="1"/>
    <col min="9224" max="9224" width="11.25" customWidth="1"/>
    <col min="9225" max="9225" width="11.75" customWidth="1"/>
    <col min="9226" max="9226" width="9.125" customWidth="1"/>
    <col min="9227" max="9227" width="7.75" customWidth="1"/>
    <col min="9228" max="9228" width="9" customWidth="1"/>
    <col min="9229" max="9229" width="12" customWidth="1"/>
    <col min="9230" max="9230" width="8.125" customWidth="1"/>
    <col min="9231" max="9231" width="11.125" customWidth="1"/>
    <col min="9232" max="9232" width="15.75" customWidth="1"/>
    <col min="9233" max="9233" width="11.375" customWidth="1"/>
    <col min="9234" max="9234" width="14.875" customWidth="1"/>
    <col min="9235" max="9235" width="12.375" customWidth="1"/>
    <col min="9236" max="9236" width="10.25" customWidth="1"/>
    <col min="9237" max="9237" width="9" customWidth="1"/>
    <col min="9238" max="9238" width="10" customWidth="1"/>
    <col min="9239" max="9240" width="9" customWidth="1"/>
    <col min="9241" max="9241" width="7" customWidth="1"/>
    <col min="9244" max="9244" width="13.125" customWidth="1"/>
    <col min="9249" max="9249" width="24.75" customWidth="1"/>
    <col min="9250" max="9250" width="12.125" customWidth="1"/>
    <col min="9251" max="9251" width="10.75" customWidth="1"/>
    <col min="9473" max="9473" width="4.75" bestFit="1" customWidth="1"/>
    <col min="9474" max="9474" width="9.125" bestFit="1" customWidth="1"/>
    <col min="9475" max="9475" width="9" customWidth="1"/>
    <col min="9476" max="9477" width="7.25" customWidth="1"/>
    <col min="9478" max="9478" width="9.125" bestFit="1" customWidth="1"/>
    <col min="9480" max="9480" width="11.25" customWidth="1"/>
    <col min="9481" max="9481" width="11.75" customWidth="1"/>
    <col min="9482" max="9482" width="9.125" customWidth="1"/>
    <col min="9483" max="9483" width="7.75" customWidth="1"/>
    <col min="9484" max="9484" width="9" customWidth="1"/>
    <col min="9485" max="9485" width="12" customWidth="1"/>
    <col min="9486" max="9486" width="8.125" customWidth="1"/>
    <col min="9487" max="9487" width="11.125" customWidth="1"/>
    <col min="9488" max="9488" width="15.75" customWidth="1"/>
    <col min="9489" max="9489" width="11.375" customWidth="1"/>
    <col min="9490" max="9490" width="14.875" customWidth="1"/>
    <col min="9491" max="9491" width="12.375" customWidth="1"/>
    <col min="9492" max="9492" width="10.25" customWidth="1"/>
    <col min="9493" max="9493" width="9" customWidth="1"/>
    <col min="9494" max="9494" width="10" customWidth="1"/>
    <col min="9495" max="9496" width="9" customWidth="1"/>
    <col min="9497" max="9497" width="7" customWidth="1"/>
    <col min="9500" max="9500" width="13.125" customWidth="1"/>
    <col min="9505" max="9505" width="24.75" customWidth="1"/>
    <col min="9506" max="9506" width="12.125" customWidth="1"/>
    <col min="9507" max="9507" width="10.75" customWidth="1"/>
    <col min="9729" max="9729" width="4.75" bestFit="1" customWidth="1"/>
    <col min="9730" max="9730" width="9.125" bestFit="1" customWidth="1"/>
    <col min="9731" max="9731" width="9" customWidth="1"/>
    <col min="9732" max="9733" width="7.25" customWidth="1"/>
    <col min="9734" max="9734" width="9.125" bestFit="1" customWidth="1"/>
    <col min="9736" max="9736" width="11.25" customWidth="1"/>
    <col min="9737" max="9737" width="11.75" customWidth="1"/>
    <col min="9738" max="9738" width="9.125" customWidth="1"/>
    <col min="9739" max="9739" width="7.75" customWidth="1"/>
    <col min="9740" max="9740" width="9" customWidth="1"/>
    <col min="9741" max="9741" width="12" customWidth="1"/>
    <col min="9742" max="9742" width="8.125" customWidth="1"/>
    <col min="9743" max="9743" width="11.125" customWidth="1"/>
    <col min="9744" max="9744" width="15.75" customWidth="1"/>
    <col min="9745" max="9745" width="11.375" customWidth="1"/>
    <col min="9746" max="9746" width="14.875" customWidth="1"/>
    <col min="9747" max="9747" width="12.375" customWidth="1"/>
    <col min="9748" max="9748" width="10.25" customWidth="1"/>
    <col min="9749" max="9749" width="9" customWidth="1"/>
    <col min="9750" max="9750" width="10" customWidth="1"/>
    <col min="9751" max="9752" width="9" customWidth="1"/>
    <col min="9753" max="9753" width="7" customWidth="1"/>
    <col min="9756" max="9756" width="13.125" customWidth="1"/>
    <col min="9761" max="9761" width="24.75" customWidth="1"/>
    <col min="9762" max="9762" width="12.125" customWidth="1"/>
    <col min="9763" max="9763" width="10.75" customWidth="1"/>
    <col min="9985" max="9985" width="4.75" bestFit="1" customWidth="1"/>
    <col min="9986" max="9986" width="9.125" bestFit="1" customWidth="1"/>
    <col min="9987" max="9987" width="9" customWidth="1"/>
    <col min="9988" max="9989" width="7.25" customWidth="1"/>
    <col min="9990" max="9990" width="9.125" bestFit="1" customWidth="1"/>
    <col min="9992" max="9992" width="11.25" customWidth="1"/>
    <col min="9993" max="9993" width="11.75" customWidth="1"/>
    <col min="9994" max="9994" width="9.125" customWidth="1"/>
    <col min="9995" max="9995" width="7.75" customWidth="1"/>
    <col min="9996" max="9996" width="9" customWidth="1"/>
    <col min="9997" max="9997" width="12" customWidth="1"/>
    <col min="9998" max="9998" width="8.125" customWidth="1"/>
    <col min="9999" max="9999" width="11.125" customWidth="1"/>
    <col min="10000" max="10000" width="15.75" customWidth="1"/>
    <col min="10001" max="10001" width="11.375" customWidth="1"/>
    <col min="10002" max="10002" width="14.875" customWidth="1"/>
    <col min="10003" max="10003" width="12.375" customWidth="1"/>
    <col min="10004" max="10004" width="10.25" customWidth="1"/>
    <col min="10005" max="10005" width="9" customWidth="1"/>
    <col min="10006" max="10006" width="10" customWidth="1"/>
    <col min="10007" max="10008" width="9" customWidth="1"/>
    <col min="10009" max="10009" width="7" customWidth="1"/>
    <col min="10012" max="10012" width="13.125" customWidth="1"/>
    <col min="10017" max="10017" width="24.75" customWidth="1"/>
    <col min="10018" max="10018" width="12.125" customWidth="1"/>
    <col min="10019" max="10019" width="10.75" customWidth="1"/>
    <col min="10241" max="10241" width="4.75" bestFit="1" customWidth="1"/>
    <col min="10242" max="10242" width="9.125" bestFit="1" customWidth="1"/>
    <col min="10243" max="10243" width="9" customWidth="1"/>
    <col min="10244" max="10245" width="7.25" customWidth="1"/>
    <col min="10246" max="10246" width="9.125" bestFit="1" customWidth="1"/>
    <col min="10248" max="10248" width="11.25" customWidth="1"/>
    <col min="10249" max="10249" width="11.75" customWidth="1"/>
    <col min="10250" max="10250" width="9.125" customWidth="1"/>
    <col min="10251" max="10251" width="7.75" customWidth="1"/>
    <col min="10252" max="10252" width="9" customWidth="1"/>
    <col min="10253" max="10253" width="12" customWidth="1"/>
    <col min="10254" max="10254" width="8.125" customWidth="1"/>
    <col min="10255" max="10255" width="11.125" customWidth="1"/>
    <col min="10256" max="10256" width="15.75" customWidth="1"/>
    <col min="10257" max="10257" width="11.375" customWidth="1"/>
    <col min="10258" max="10258" width="14.875" customWidth="1"/>
    <col min="10259" max="10259" width="12.375" customWidth="1"/>
    <col min="10260" max="10260" width="10.25" customWidth="1"/>
    <col min="10261" max="10261" width="9" customWidth="1"/>
    <col min="10262" max="10262" width="10" customWidth="1"/>
    <col min="10263" max="10264" width="9" customWidth="1"/>
    <col min="10265" max="10265" width="7" customWidth="1"/>
    <col min="10268" max="10268" width="13.125" customWidth="1"/>
    <col min="10273" max="10273" width="24.75" customWidth="1"/>
    <col min="10274" max="10274" width="12.125" customWidth="1"/>
    <col min="10275" max="10275" width="10.75" customWidth="1"/>
    <col min="10497" max="10497" width="4.75" bestFit="1" customWidth="1"/>
    <col min="10498" max="10498" width="9.125" bestFit="1" customWidth="1"/>
    <col min="10499" max="10499" width="9" customWidth="1"/>
    <col min="10500" max="10501" width="7.25" customWidth="1"/>
    <col min="10502" max="10502" width="9.125" bestFit="1" customWidth="1"/>
    <col min="10504" max="10504" width="11.25" customWidth="1"/>
    <col min="10505" max="10505" width="11.75" customWidth="1"/>
    <col min="10506" max="10506" width="9.125" customWidth="1"/>
    <col min="10507" max="10507" width="7.75" customWidth="1"/>
    <col min="10508" max="10508" width="9" customWidth="1"/>
    <col min="10509" max="10509" width="12" customWidth="1"/>
    <col min="10510" max="10510" width="8.125" customWidth="1"/>
    <col min="10511" max="10511" width="11.125" customWidth="1"/>
    <col min="10512" max="10512" width="15.75" customWidth="1"/>
    <col min="10513" max="10513" width="11.375" customWidth="1"/>
    <col min="10514" max="10514" width="14.875" customWidth="1"/>
    <col min="10515" max="10515" width="12.375" customWidth="1"/>
    <col min="10516" max="10516" width="10.25" customWidth="1"/>
    <col min="10517" max="10517" width="9" customWidth="1"/>
    <col min="10518" max="10518" width="10" customWidth="1"/>
    <col min="10519" max="10520" width="9" customWidth="1"/>
    <col min="10521" max="10521" width="7" customWidth="1"/>
    <col min="10524" max="10524" width="13.125" customWidth="1"/>
    <col min="10529" max="10529" width="24.75" customWidth="1"/>
    <col min="10530" max="10530" width="12.125" customWidth="1"/>
    <col min="10531" max="10531" width="10.75" customWidth="1"/>
    <col min="10753" max="10753" width="4.75" bestFit="1" customWidth="1"/>
    <col min="10754" max="10754" width="9.125" bestFit="1" customWidth="1"/>
    <col min="10755" max="10755" width="9" customWidth="1"/>
    <col min="10756" max="10757" width="7.25" customWidth="1"/>
    <col min="10758" max="10758" width="9.125" bestFit="1" customWidth="1"/>
    <col min="10760" max="10760" width="11.25" customWidth="1"/>
    <col min="10761" max="10761" width="11.75" customWidth="1"/>
    <col min="10762" max="10762" width="9.125" customWidth="1"/>
    <col min="10763" max="10763" width="7.75" customWidth="1"/>
    <col min="10764" max="10764" width="9" customWidth="1"/>
    <col min="10765" max="10765" width="12" customWidth="1"/>
    <col min="10766" max="10766" width="8.125" customWidth="1"/>
    <col min="10767" max="10767" width="11.125" customWidth="1"/>
    <col min="10768" max="10768" width="15.75" customWidth="1"/>
    <col min="10769" max="10769" width="11.375" customWidth="1"/>
    <col min="10770" max="10770" width="14.875" customWidth="1"/>
    <col min="10771" max="10771" width="12.375" customWidth="1"/>
    <col min="10772" max="10772" width="10.25" customWidth="1"/>
    <col min="10773" max="10773" width="9" customWidth="1"/>
    <col min="10774" max="10774" width="10" customWidth="1"/>
    <col min="10775" max="10776" width="9" customWidth="1"/>
    <col min="10777" max="10777" width="7" customWidth="1"/>
    <col min="10780" max="10780" width="13.125" customWidth="1"/>
    <col min="10785" max="10785" width="24.75" customWidth="1"/>
    <col min="10786" max="10786" width="12.125" customWidth="1"/>
    <col min="10787" max="10787" width="10.75" customWidth="1"/>
    <col min="11009" max="11009" width="4.75" bestFit="1" customWidth="1"/>
    <col min="11010" max="11010" width="9.125" bestFit="1" customWidth="1"/>
    <col min="11011" max="11011" width="9" customWidth="1"/>
    <col min="11012" max="11013" width="7.25" customWidth="1"/>
    <col min="11014" max="11014" width="9.125" bestFit="1" customWidth="1"/>
    <col min="11016" max="11016" width="11.25" customWidth="1"/>
    <col min="11017" max="11017" width="11.75" customWidth="1"/>
    <col min="11018" max="11018" width="9.125" customWidth="1"/>
    <col min="11019" max="11019" width="7.75" customWidth="1"/>
    <col min="11020" max="11020" width="9" customWidth="1"/>
    <col min="11021" max="11021" width="12" customWidth="1"/>
    <col min="11022" max="11022" width="8.125" customWidth="1"/>
    <col min="11023" max="11023" width="11.125" customWidth="1"/>
    <col min="11024" max="11024" width="15.75" customWidth="1"/>
    <col min="11025" max="11025" width="11.375" customWidth="1"/>
    <col min="11026" max="11026" width="14.875" customWidth="1"/>
    <col min="11027" max="11027" width="12.375" customWidth="1"/>
    <col min="11028" max="11028" width="10.25" customWidth="1"/>
    <col min="11029" max="11029" width="9" customWidth="1"/>
    <col min="11030" max="11030" width="10" customWidth="1"/>
    <col min="11031" max="11032" width="9" customWidth="1"/>
    <col min="11033" max="11033" width="7" customWidth="1"/>
    <col min="11036" max="11036" width="13.125" customWidth="1"/>
    <col min="11041" max="11041" width="24.75" customWidth="1"/>
    <col min="11042" max="11042" width="12.125" customWidth="1"/>
    <col min="11043" max="11043" width="10.75" customWidth="1"/>
    <col min="11265" max="11265" width="4.75" bestFit="1" customWidth="1"/>
    <col min="11266" max="11266" width="9.125" bestFit="1" customWidth="1"/>
    <col min="11267" max="11267" width="9" customWidth="1"/>
    <col min="11268" max="11269" width="7.25" customWidth="1"/>
    <col min="11270" max="11270" width="9.125" bestFit="1" customWidth="1"/>
    <col min="11272" max="11272" width="11.25" customWidth="1"/>
    <col min="11273" max="11273" width="11.75" customWidth="1"/>
    <col min="11274" max="11274" width="9.125" customWidth="1"/>
    <col min="11275" max="11275" width="7.75" customWidth="1"/>
    <col min="11276" max="11276" width="9" customWidth="1"/>
    <col min="11277" max="11277" width="12" customWidth="1"/>
    <col min="11278" max="11278" width="8.125" customWidth="1"/>
    <col min="11279" max="11279" width="11.125" customWidth="1"/>
    <col min="11280" max="11280" width="15.75" customWidth="1"/>
    <col min="11281" max="11281" width="11.375" customWidth="1"/>
    <col min="11282" max="11282" width="14.875" customWidth="1"/>
    <col min="11283" max="11283" width="12.375" customWidth="1"/>
    <col min="11284" max="11284" width="10.25" customWidth="1"/>
    <col min="11285" max="11285" width="9" customWidth="1"/>
    <col min="11286" max="11286" width="10" customWidth="1"/>
    <col min="11287" max="11288" width="9" customWidth="1"/>
    <col min="11289" max="11289" width="7" customWidth="1"/>
    <col min="11292" max="11292" width="13.125" customWidth="1"/>
    <col min="11297" max="11297" width="24.75" customWidth="1"/>
    <col min="11298" max="11298" width="12.125" customWidth="1"/>
    <col min="11299" max="11299" width="10.75" customWidth="1"/>
    <col min="11521" max="11521" width="4.75" bestFit="1" customWidth="1"/>
    <col min="11522" max="11522" width="9.125" bestFit="1" customWidth="1"/>
    <col min="11523" max="11523" width="9" customWidth="1"/>
    <col min="11524" max="11525" width="7.25" customWidth="1"/>
    <col min="11526" max="11526" width="9.125" bestFit="1" customWidth="1"/>
    <col min="11528" max="11528" width="11.25" customWidth="1"/>
    <col min="11529" max="11529" width="11.75" customWidth="1"/>
    <col min="11530" max="11530" width="9.125" customWidth="1"/>
    <col min="11531" max="11531" width="7.75" customWidth="1"/>
    <col min="11532" max="11532" width="9" customWidth="1"/>
    <col min="11533" max="11533" width="12" customWidth="1"/>
    <col min="11534" max="11534" width="8.125" customWidth="1"/>
    <col min="11535" max="11535" width="11.125" customWidth="1"/>
    <col min="11536" max="11536" width="15.75" customWidth="1"/>
    <col min="11537" max="11537" width="11.375" customWidth="1"/>
    <col min="11538" max="11538" width="14.875" customWidth="1"/>
    <col min="11539" max="11539" width="12.375" customWidth="1"/>
    <col min="11540" max="11540" width="10.25" customWidth="1"/>
    <col min="11541" max="11541" width="9" customWidth="1"/>
    <col min="11542" max="11542" width="10" customWidth="1"/>
    <col min="11543" max="11544" width="9" customWidth="1"/>
    <col min="11545" max="11545" width="7" customWidth="1"/>
    <col min="11548" max="11548" width="13.125" customWidth="1"/>
    <col min="11553" max="11553" width="24.75" customWidth="1"/>
    <col min="11554" max="11554" width="12.125" customWidth="1"/>
    <col min="11555" max="11555" width="10.75" customWidth="1"/>
    <col min="11777" max="11777" width="4.75" bestFit="1" customWidth="1"/>
    <col min="11778" max="11778" width="9.125" bestFit="1" customWidth="1"/>
    <col min="11779" max="11779" width="9" customWidth="1"/>
    <col min="11780" max="11781" width="7.25" customWidth="1"/>
    <col min="11782" max="11782" width="9.125" bestFit="1" customWidth="1"/>
    <col min="11784" max="11784" width="11.25" customWidth="1"/>
    <col min="11785" max="11785" width="11.75" customWidth="1"/>
    <col min="11786" max="11786" width="9.125" customWidth="1"/>
    <col min="11787" max="11787" width="7.75" customWidth="1"/>
    <col min="11788" max="11788" width="9" customWidth="1"/>
    <col min="11789" max="11789" width="12" customWidth="1"/>
    <col min="11790" max="11790" width="8.125" customWidth="1"/>
    <col min="11791" max="11791" width="11.125" customWidth="1"/>
    <col min="11792" max="11792" width="15.75" customWidth="1"/>
    <col min="11793" max="11793" width="11.375" customWidth="1"/>
    <col min="11794" max="11794" width="14.875" customWidth="1"/>
    <col min="11795" max="11795" width="12.375" customWidth="1"/>
    <col min="11796" max="11796" width="10.25" customWidth="1"/>
    <col min="11797" max="11797" width="9" customWidth="1"/>
    <col min="11798" max="11798" width="10" customWidth="1"/>
    <col min="11799" max="11800" width="9" customWidth="1"/>
    <col min="11801" max="11801" width="7" customWidth="1"/>
    <col min="11804" max="11804" width="13.125" customWidth="1"/>
    <col min="11809" max="11809" width="24.75" customWidth="1"/>
    <col min="11810" max="11810" width="12.125" customWidth="1"/>
    <col min="11811" max="11811" width="10.75" customWidth="1"/>
    <col min="12033" max="12033" width="4.75" bestFit="1" customWidth="1"/>
    <col min="12034" max="12034" width="9.125" bestFit="1" customWidth="1"/>
    <col min="12035" max="12035" width="9" customWidth="1"/>
    <col min="12036" max="12037" width="7.25" customWidth="1"/>
    <col min="12038" max="12038" width="9.125" bestFit="1" customWidth="1"/>
    <col min="12040" max="12040" width="11.25" customWidth="1"/>
    <col min="12041" max="12041" width="11.75" customWidth="1"/>
    <col min="12042" max="12042" width="9.125" customWidth="1"/>
    <col min="12043" max="12043" width="7.75" customWidth="1"/>
    <col min="12044" max="12044" width="9" customWidth="1"/>
    <col min="12045" max="12045" width="12" customWidth="1"/>
    <col min="12046" max="12046" width="8.125" customWidth="1"/>
    <col min="12047" max="12047" width="11.125" customWidth="1"/>
    <col min="12048" max="12048" width="15.75" customWidth="1"/>
    <col min="12049" max="12049" width="11.375" customWidth="1"/>
    <col min="12050" max="12050" width="14.875" customWidth="1"/>
    <col min="12051" max="12051" width="12.375" customWidth="1"/>
    <col min="12052" max="12052" width="10.25" customWidth="1"/>
    <col min="12053" max="12053" width="9" customWidth="1"/>
    <col min="12054" max="12054" width="10" customWidth="1"/>
    <col min="12055" max="12056" width="9" customWidth="1"/>
    <col min="12057" max="12057" width="7" customWidth="1"/>
    <col min="12060" max="12060" width="13.125" customWidth="1"/>
    <col min="12065" max="12065" width="24.75" customWidth="1"/>
    <col min="12066" max="12066" width="12.125" customWidth="1"/>
    <col min="12067" max="12067" width="10.75" customWidth="1"/>
    <col min="12289" max="12289" width="4.75" bestFit="1" customWidth="1"/>
    <col min="12290" max="12290" width="9.125" bestFit="1" customWidth="1"/>
    <col min="12291" max="12291" width="9" customWidth="1"/>
    <col min="12292" max="12293" width="7.25" customWidth="1"/>
    <col min="12294" max="12294" width="9.125" bestFit="1" customWidth="1"/>
    <col min="12296" max="12296" width="11.25" customWidth="1"/>
    <col min="12297" max="12297" width="11.75" customWidth="1"/>
    <col min="12298" max="12298" width="9.125" customWidth="1"/>
    <col min="12299" max="12299" width="7.75" customWidth="1"/>
    <col min="12300" max="12300" width="9" customWidth="1"/>
    <col min="12301" max="12301" width="12" customWidth="1"/>
    <col min="12302" max="12302" width="8.125" customWidth="1"/>
    <col min="12303" max="12303" width="11.125" customWidth="1"/>
    <col min="12304" max="12304" width="15.75" customWidth="1"/>
    <col min="12305" max="12305" width="11.375" customWidth="1"/>
    <col min="12306" max="12306" width="14.875" customWidth="1"/>
    <col min="12307" max="12307" width="12.375" customWidth="1"/>
    <col min="12308" max="12308" width="10.25" customWidth="1"/>
    <col min="12309" max="12309" width="9" customWidth="1"/>
    <col min="12310" max="12310" width="10" customWidth="1"/>
    <col min="12311" max="12312" width="9" customWidth="1"/>
    <col min="12313" max="12313" width="7" customWidth="1"/>
    <col min="12316" max="12316" width="13.125" customWidth="1"/>
    <col min="12321" max="12321" width="24.75" customWidth="1"/>
    <col min="12322" max="12322" width="12.125" customWidth="1"/>
    <col min="12323" max="12323" width="10.75" customWidth="1"/>
    <col min="12545" max="12545" width="4.75" bestFit="1" customWidth="1"/>
    <col min="12546" max="12546" width="9.125" bestFit="1" customWidth="1"/>
    <col min="12547" max="12547" width="9" customWidth="1"/>
    <col min="12548" max="12549" width="7.25" customWidth="1"/>
    <col min="12550" max="12550" width="9.125" bestFit="1" customWidth="1"/>
    <col min="12552" max="12552" width="11.25" customWidth="1"/>
    <col min="12553" max="12553" width="11.75" customWidth="1"/>
    <col min="12554" max="12554" width="9.125" customWidth="1"/>
    <col min="12555" max="12555" width="7.75" customWidth="1"/>
    <col min="12556" max="12556" width="9" customWidth="1"/>
    <col min="12557" max="12557" width="12" customWidth="1"/>
    <col min="12558" max="12558" width="8.125" customWidth="1"/>
    <col min="12559" max="12559" width="11.125" customWidth="1"/>
    <col min="12560" max="12560" width="15.75" customWidth="1"/>
    <col min="12561" max="12561" width="11.375" customWidth="1"/>
    <col min="12562" max="12562" width="14.875" customWidth="1"/>
    <col min="12563" max="12563" width="12.375" customWidth="1"/>
    <col min="12564" max="12564" width="10.25" customWidth="1"/>
    <col min="12565" max="12565" width="9" customWidth="1"/>
    <col min="12566" max="12566" width="10" customWidth="1"/>
    <col min="12567" max="12568" width="9" customWidth="1"/>
    <col min="12569" max="12569" width="7" customWidth="1"/>
    <col min="12572" max="12572" width="13.125" customWidth="1"/>
    <col min="12577" max="12577" width="24.75" customWidth="1"/>
    <col min="12578" max="12578" width="12.125" customWidth="1"/>
    <col min="12579" max="12579" width="10.75" customWidth="1"/>
    <col min="12801" max="12801" width="4.75" bestFit="1" customWidth="1"/>
    <col min="12802" max="12802" width="9.125" bestFit="1" customWidth="1"/>
    <col min="12803" max="12803" width="9" customWidth="1"/>
    <col min="12804" max="12805" width="7.25" customWidth="1"/>
    <col min="12806" max="12806" width="9.125" bestFit="1" customWidth="1"/>
    <col min="12808" max="12808" width="11.25" customWidth="1"/>
    <col min="12809" max="12809" width="11.75" customWidth="1"/>
    <col min="12810" max="12810" width="9.125" customWidth="1"/>
    <col min="12811" max="12811" width="7.75" customWidth="1"/>
    <col min="12812" max="12812" width="9" customWidth="1"/>
    <col min="12813" max="12813" width="12" customWidth="1"/>
    <col min="12814" max="12814" width="8.125" customWidth="1"/>
    <col min="12815" max="12815" width="11.125" customWidth="1"/>
    <col min="12816" max="12816" width="15.75" customWidth="1"/>
    <col min="12817" max="12817" width="11.375" customWidth="1"/>
    <col min="12818" max="12818" width="14.875" customWidth="1"/>
    <col min="12819" max="12819" width="12.375" customWidth="1"/>
    <col min="12820" max="12820" width="10.25" customWidth="1"/>
    <col min="12821" max="12821" width="9" customWidth="1"/>
    <col min="12822" max="12822" width="10" customWidth="1"/>
    <col min="12823" max="12824" width="9" customWidth="1"/>
    <col min="12825" max="12825" width="7" customWidth="1"/>
    <col min="12828" max="12828" width="13.125" customWidth="1"/>
    <col min="12833" max="12833" width="24.75" customWidth="1"/>
    <col min="12834" max="12834" width="12.125" customWidth="1"/>
    <col min="12835" max="12835" width="10.75" customWidth="1"/>
    <col min="13057" max="13057" width="4.75" bestFit="1" customWidth="1"/>
    <col min="13058" max="13058" width="9.125" bestFit="1" customWidth="1"/>
    <col min="13059" max="13059" width="9" customWidth="1"/>
    <col min="13060" max="13061" width="7.25" customWidth="1"/>
    <col min="13062" max="13062" width="9.125" bestFit="1" customWidth="1"/>
    <col min="13064" max="13064" width="11.25" customWidth="1"/>
    <col min="13065" max="13065" width="11.75" customWidth="1"/>
    <col min="13066" max="13066" width="9.125" customWidth="1"/>
    <col min="13067" max="13067" width="7.75" customWidth="1"/>
    <col min="13068" max="13068" width="9" customWidth="1"/>
    <col min="13069" max="13069" width="12" customWidth="1"/>
    <col min="13070" max="13070" width="8.125" customWidth="1"/>
    <col min="13071" max="13071" width="11.125" customWidth="1"/>
    <col min="13072" max="13072" width="15.75" customWidth="1"/>
    <col min="13073" max="13073" width="11.375" customWidth="1"/>
    <col min="13074" max="13074" width="14.875" customWidth="1"/>
    <col min="13075" max="13075" width="12.375" customWidth="1"/>
    <col min="13076" max="13076" width="10.25" customWidth="1"/>
    <col min="13077" max="13077" width="9" customWidth="1"/>
    <col min="13078" max="13078" width="10" customWidth="1"/>
    <col min="13079" max="13080" width="9" customWidth="1"/>
    <col min="13081" max="13081" width="7" customWidth="1"/>
    <col min="13084" max="13084" width="13.125" customWidth="1"/>
    <col min="13089" max="13089" width="24.75" customWidth="1"/>
    <col min="13090" max="13090" width="12.125" customWidth="1"/>
    <col min="13091" max="13091" width="10.75" customWidth="1"/>
    <col min="13313" max="13313" width="4.75" bestFit="1" customWidth="1"/>
    <col min="13314" max="13314" width="9.125" bestFit="1" customWidth="1"/>
    <col min="13315" max="13315" width="9" customWidth="1"/>
    <col min="13316" max="13317" width="7.25" customWidth="1"/>
    <col min="13318" max="13318" width="9.125" bestFit="1" customWidth="1"/>
    <col min="13320" max="13320" width="11.25" customWidth="1"/>
    <col min="13321" max="13321" width="11.75" customWidth="1"/>
    <col min="13322" max="13322" width="9.125" customWidth="1"/>
    <col min="13323" max="13323" width="7.75" customWidth="1"/>
    <col min="13324" max="13324" width="9" customWidth="1"/>
    <col min="13325" max="13325" width="12" customWidth="1"/>
    <col min="13326" max="13326" width="8.125" customWidth="1"/>
    <col min="13327" max="13327" width="11.125" customWidth="1"/>
    <col min="13328" max="13328" width="15.75" customWidth="1"/>
    <col min="13329" max="13329" width="11.375" customWidth="1"/>
    <col min="13330" max="13330" width="14.875" customWidth="1"/>
    <col min="13331" max="13331" width="12.375" customWidth="1"/>
    <col min="13332" max="13332" width="10.25" customWidth="1"/>
    <col min="13333" max="13333" width="9" customWidth="1"/>
    <col min="13334" max="13334" width="10" customWidth="1"/>
    <col min="13335" max="13336" width="9" customWidth="1"/>
    <col min="13337" max="13337" width="7" customWidth="1"/>
    <col min="13340" max="13340" width="13.125" customWidth="1"/>
    <col min="13345" max="13345" width="24.75" customWidth="1"/>
    <col min="13346" max="13346" width="12.125" customWidth="1"/>
    <col min="13347" max="13347" width="10.75" customWidth="1"/>
    <col min="13569" max="13569" width="4.75" bestFit="1" customWidth="1"/>
    <col min="13570" max="13570" width="9.125" bestFit="1" customWidth="1"/>
    <col min="13571" max="13571" width="9" customWidth="1"/>
    <col min="13572" max="13573" width="7.25" customWidth="1"/>
    <col min="13574" max="13574" width="9.125" bestFit="1" customWidth="1"/>
    <col min="13576" max="13576" width="11.25" customWidth="1"/>
    <col min="13577" max="13577" width="11.75" customWidth="1"/>
    <col min="13578" max="13578" width="9.125" customWidth="1"/>
    <col min="13579" max="13579" width="7.75" customWidth="1"/>
    <col min="13580" max="13580" width="9" customWidth="1"/>
    <col min="13581" max="13581" width="12" customWidth="1"/>
    <col min="13582" max="13582" width="8.125" customWidth="1"/>
    <col min="13583" max="13583" width="11.125" customWidth="1"/>
    <col min="13584" max="13584" width="15.75" customWidth="1"/>
    <col min="13585" max="13585" width="11.375" customWidth="1"/>
    <col min="13586" max="13586" width="14.875" customWidth="1"/>
    <col min="13587" max="13587" width="12.375" customWidth="1"/>
    <col min="13588" max="13588" width="10.25" customWidth="1"/>
    <col min="13589" max="13589" width="9" customWidth="1"/>
    <col min="13590" max="13590" width="10" customWidth="1"/>
    <col min="13591" max="13592" width="9" customWidth="1"/>
    <col min="13593" max="13593" width="7" customWidth="1"/>
    <col min="13596" max="13596" width="13.125" customWidth="1"/>
    <col min="13601" max="13601" width="24.75" customWidth="1"/>
    <col min="13602" max="13602" width="12.125" customWidth="1"/>
    <col min="13603" max="13603" width="10.75" customWidth="1"/>
    <col min="13825" max="13825" width="4.75" bestFit="1" customWidth="1"/>
    <col min="13826" max="13826" width="9.125" bestFit="1" customWidth="1"/>
    <col min="13827" max="13827" width="9" customWidth="1"/>
    <col min="13828" max="13829" width="7.25" customWidth="1"/>
    <col min="13830" max="13830" width="9.125" bestFit="1" customWidth="1"/>
    <col min="13832" max="13832" width="11.25" customWidth="1"/>
    <col min="13833" max="13833" width="11.75" customWidth="1"/>
    <col min="13834" max="13834" width="9.125" customWidth="1"/>
    <col min="13835" max="13835" width="7.75" customWidth="1"/>
    <col min="13836" max="13836" width="9" customWidth="1"/>
    <col min="13837" max="13837" width="12" customWidth="1"/>
    <col min="13838" max="13838" width="8.125" customWidth="1"/>
    <col min="13839" max="13839" width="11.125" customWidth="1"/>
    <col min="13840" max="13840" width="15.75" customWidth="1"/>
    <col min="13841" max="13841" width="11.375" customWidth="1"/>
    <col min="13842" max="13842" width="14.875" customWidth="1"/>
    <col min="13843" max="13843" width="12.375" customWidth="1"/>
    <col min="13844" max="13844" width="10.25" customWidth="1"/>
    <col min="13845" max="13845" width="9" customWidth="1"/>
    <col min="13846" max="13846" width="10" customWidth="1"/>
    <col min="13847" max="13848" width="9" customWidth="1"/>
    <col min="13849" max="13849" width="7" customWidth="1"/>
    <col min="13852" max="13852" width="13.125" customWidth="1"/>
    <col min="13857" max="13857" width="24.75" customWidth="1"/>
    <col min="13858" max="13858" width="12.125" customWidth="1"/>
    <col min="13859" max="13859" width="10.75" customWidth="1"/>
    <col min="14081" max="14081" width="4.75" bestFit="1" customWidth="1"/>
    <col min="14082" max="14082" width="9.125" bestFit="1" customWidth="1"/>
    <col min="14083" max="14083" width="9" customWidth="1"/>
    <col min="14084" max="14085" width="7.25" customWidth="1"/>
    <col min="14086" max="14086" width="9.125" bestFit="1" customWidth="1"/>
    <col min="14088" max="14088" width="11.25" customWidth="1"/>
    <col min="14089" max="14089" width="11.75" customWidth="1"/>
    <col min="14090" max="14090" width="9.125" customWidth="1"/>
    <col min="14091" max="14091" width="7.75" customWidth="1"/>
    <col min="14092" max="14092" width="9" customWidth="1"/>
    <col min="14093" max="14093" width="12" customWidth="1"/>
    <col min="14094" max="14094" width="8.125" customWidth="1"/>
    <col min="14095" max="14095" width="11.125" customWidth="1"/>
    <col min="14096" max="14096" width="15.75" customWidth="1"/>
    <col min="14097" max="14097" width="11.375" customWidth="1"/>
    <col min="14098" max="14098" width="14.875" customWidth="1"/>
    <col min="14099" max="14099" width="12.375" customWidth="1"/>
    <col min="14100" max="14100" width="10.25" customWidth="1"/>
    <col min="14101" max="14101" width="9" customWidth="1"/>
    <col min="14102" max="14102" width="10" customWidth="1"/>
    <col min="14103" max="14104" width="9" customWidth="1"/>
    <col min="14105" max="14105" width="7" customWidth="1"/>
    <col min="14108" max="14108" width="13.125" customWidth="1"/>
    <col min="14113" max="14113" width="24.75" customWidth="1"/>
    <col min="14114" max="14114" width="12.125" customWidth="1"/>
    <col min="14115" max="14115" width="10.75" customWidth="1"/>
    <col min="14337" max="14337" width="4.75" bestFit="1" customWidth="1"/>
    <col min="14338" max="14338" width="9.125" bestFit="1" customWidth="1"/>
    <col min="14339" max="14339" width="9" customWidth="1"/>
    <col min="14340" max="14341" width="7.25" customWidth="1"/>
    <col min="14342" max="14342" width="9.125" bestFit="1" customWidth="1"/>
    <col min="14344" max="14344" width="11.25" customWidth="1"/>
    <col min="14345" max="14345" width="11.75" customWidth="1"/>
    <col min="14346" max="14346" width="9.125" customWidth="1"/>
    <col min="14347" max="14347" width="7.75" customWidth="1"/>
    <col min="14348" max="14348" width="9" customWidth="1"/>
    <col min="14349" max="14349" width="12" customWidth="1"/>
    <col min="14350" max="14350" width="8.125" customWidth="1"/>
    <col min="14351" max="14351" width="11.125" customWidth="1"/>
    <col min="14352" max="14352" width="15.75" customWidth="1"/>
    <col min="14353" max="14353" width="11.375" customWidth="1"/>
    <col min="14354" max="14354" width="14.875" customWidth="1"/>
    <col min="14355" max="14355" width="12.375" customWidth="1"/>
    <col min="14356" max="14356" width="10.25" customWidth="1"/>
    <col min="14357" max="14357" width="9" customWidth="1"/>
    <col min="14358" max="14358" width="10" customWidth="1"/>
    <col min="14359" max="14360" width="9" customWidth="1"/>
    <col min="14361" max="14361" width="7" customWidth="1"/>
    <col min="14364" max="14364" width="13.125" customWidth="1"/>
    <col min="14369" max="14369" width="24.75" customWidth="1"/>
    <col min="14370" max="14370" width="12.125" customWidth="1"/>
    <col min="14371" max="14371" width="10.75" customWidth="1"/>
    <col min="14593" max="14593" width="4.75" bestFit="1" customWidth="1"/>
    <col min="14594" max="14594" width="9.125" bestFit="1" customWidth="1"/>
    <col min="14595" max="14595" width="9" customWidth="1"/>
    <col min="14596" max="14597" width="7.25" customWidth="1"/>
    <col min="14598" max="14598" width="9.125" bestFit="1" customWidth="1"/>
    <col min="14600" max="14600" width="11.25" customWidth="1"/>
    <col min="14601" max="14601" width="11.75" customWidth="1"/>
    <col min="14602" max="14602" width="9.125" customWidth="1"/>
    <col min="14603" max="14603" width="7.75" customWidth="1"/>
    <col min="14604" max="14604" width="9" customWidth="1"/>
    <col min="14605" max="14605" width="12" customWidth="1"/>
    <col min="14606" max="14606" width="8.125" customWidth="1"/>
    <col min="14607" max="14607" width="11.125" customWidth="1"/>
    <col min="14608" max="14608" width="15.75" customWidth="1"/>
    <col min="14609" max="14609" width="11.375" customWidth="1"/>
    <col min="14610" max="14610" width="14.875" customWidth="1"/>
    <col min="14611" max="14611" width="12.375" customWidth="1"/>
    <col min="14612" max="14612" width="10.25" customWidth="1"/>
    <col min="14613" max="14613" width="9" customWidth="1"/>
    <col min="14614" max="14614" width="10" customWidth="1"/>
    <col min="14615" max="14616" width="9" customWidth="1"/>
    <col min="14617" max="14617" width="7" customWidth="1"/>
    <col min="14620" max="14620" width="13.125" customWidth="1"/>
    <col min="14625" max="14625" width="24.75" customWidth="1"/>
    <col min="14626" max="14626" width="12.125" customWidth="1"/>
    <col min="14627" max="14627" width="10.75" customWidth="1"/>
    <col min="14849" max="14849" width="4.75" bestFit="1" customWidth="1"/>
    <col min="14850" max="14850" width="9.125" bestFit="1" customWidth="1"/>
    <col min="14851" max="14851" width="9" customWidth="1"/>
    <col min="14852" max="14853" width="7.25" customWidth="1"/>
    <col min="14854" max="14854" width="9.125" bestFit="1" customWidth="1"/>
    <col min="14856" max="14856" width="11.25" customWidth="1"/>
    <col min="14857" max="14857" width="11.75" customWidth="1"/>
    <col min="14858" max="14858" width="9.125" customWidth="1"/>
    <col min="14859" max="14859" width="7.75" customWidth="1"/>
    <col min="14860" max="14860" width="9" customWidth="1"/>
    <col min="14861" max="14861" width="12" customWidth="1"/>
    <col min="14862" max="14862" width="8.125" customWidth="1"/>
    <col min="14863" max="14863" width="11.125" customWidth="1"/>
    <col min="14864" max="14864" width="15.75" customWidth="1"/>
    <col min="14865" max="14865" width="11.375" customWidth="1"/>
    <col min="14866" max="14866" width="14.875" customWidth="1"/>
    <col min="14867" max="14867" width="12.375" customWidth="1"/>
    <col min="14868" max="14868" width="10.25" customWidth="1"/>
    <col min="14869" max="14869" width="9" customWidth="1"/>
    <col min="14870" max="14870" width="10" customWidth="1"/>
    <col min="14871" max="14872" width="9" customWidth="1"/>
    <col min="14873" max="14873" width="7" customWidth="1"/>
    <col min="14876" max="14876" width="13.125" customWidth="1"/>
    <col min="14881" max="14881" width="24.75" customWidth="1"/>
    <col min="14882" max="14882" width="12.125" customWidth="1"/>
    <col min="14883" max="14883" width="10.75" customWidth="1"/>
    <col min="15105" max="15105" width="4.75" bestFit="1" customWidth="1"/>
    <col min="15106" max="15106" width="9.125" bestFit="1" customWidth="1"/>
    <col min="15107" max="15107" width="9" customWidth="1"/>
    <col min="15108" max="15109" width="7.25" customWidth="1"/>
    <col min="15110" max="15110" width="9.125" bestFit="1" customWidth="1"/>
    <col min="15112" max="15112" width="11.25" customWidth="1"/>
    <col min="15113" max="15113" width="11.75" customWidth="1"/>
    <col min="15114" max="15114" width="9.125" customWidth="1"/>
    <col min="15115" max="15115" width="7.75" customWidth="1"/>
    <col min="15116" max="15116" width="9" customWidth="1"/>
    <col min="15117" max="15117" width="12" customWidth="1"/>
    <col min="15118" max="15118" width="8.125" customWidth="1"/>
    <col min="15119" max="15119" width="11.125" customWidth="1"/>
    <col min="15120" max="15120" width="15.75" customWidth="1"/>
    <col min="15121" max="15121" width="11.375" customWidth="1"/>
    <col min="15122" max="15122" width="14.875" customWidth="1"/>
    <col min="15123" max="15123" width="12.375" customWidth="1"/>
    <col min="15124" max="15124" width="10.25" customWidth="1"/>
    <col min="15125" max="15125" width="9" customWidth="1"/>
    <col min="15126" max="15126" width="10" customWidth="1"/>
    <col min="15127" max="15128" width="9" customWidth="1"/>
    <col min="15129" max="15129" width="7" customWidth="1"/>
    <col min="15132" max="15132" width="13.125" customWidth="1"/>
    <col min="15137" max="15137" width="24.75" customWidth="1"/>
    <col min="15138" max="15138" width="12.125" customWidth="1"/>
    <col min="15139" max="15139" width="10.75" customWidth="1"/>
    <col min="15361" max="15361" width="4.75" bestFit="1" customWidth="1"/>
    <col min="15362" max="15362" width="9.125" bestFit="1" customWidth="1"/>
    <col min="15363" max="15363" width="9" customWidth="1"/>
    <col min="15364" max="15365" width="7.25" customWidth="1"/>
    <col min="15366" max="15366" width="9.125" bestFit="1" customWidth="1"/>
    <col min="15368" max="15368" width="11.25" customWidth="1"/>
    <col min="15369" max="15369" width="11.75" customWidth="1"/>
    <col min="15370" max="15370" width="9.125" customWidth="1"/>
    <col min="15371" max="15371" width="7.75" customWidth="1"/>
    <col min="15372" max="15372" width="9" customWidth="1"/>
    <col min="15373" max="15373" width="12" customWidth="1"/>
    <col min="15374" max="15374" width="8.125" customWidth="1"/>
    <col min="15375" max="15375" width="11.125" customWidth="1"/>
    <col min="15376" max="15376" width="15.75" customWidth="1"/>
    <col min="15377" max="15377" width="11.375" customWidth="1"/>
    <col min="15378" max="15378" width="14.875" customWidth="1"/>
    <col min="15379" max="15379" width="12.375" customWidth="1"/>
    <col min="15380" max="15380" width="10.25" customWidth="1"/>
    <col min="15381" max="15381" width="9" customWidth="1"/>
    <col min="15382" max="15382" width="10" customWidth="1"/>
    <col min="15383" max="15384" width="9" customWidth="1"/>
    <col min="15385" max="15385" width="7" customWidth="1"/>
    <col min="15388" max="15388" width="13.125" customWidth="1"/>
    <col min="15393" max="15393" width="24.75" customWidth="1"/>
    <col min="15394" max="15394" width="12.125" customWidth="1"/>
    <col min="15395" max="15395" width="10.75" customWidth="1"/>
    <col min="15617" max="15617" width="4.75" bestFit="1" customWidth="1"/>
    <col min="15618" max="15618" width="9.125" bestFit="1" customWidth="1"/>
    <col min="15619" max="15619" width="9" customWidth="1"/>
    <col min="15620" max="15621" width="7.25" customWidth="1"/>
    <col min="15622" max="15622" width="9.125" bestFit="1" customWidth="1"/>
    <col min="15624" max="15624" width="11.25" customWidth="1"/>
    <col min="15625" max="15625" width="11.75" customWidth="1"/>
    <col min="15626" max="15626" width="9.125" customWidth="1"/>
    <col min="15627" max="15627" width="7.75" customWidth="1"/>
    <col min="15628" max="15628" width="9" customWidth="1"/>
    <col min="15629" max="15629" width="12" customWidth="1"/>
    <col min="15630" max="15630" width="8.125" customWidth="1"/>
    <col min="15631" max="15631" width="11.125" customWidth="1"/>
    <col min="15632" max="15632" width="15.75" customWidth="1"/>
    <col min="15633" max="15633" width="11.375" customWidth="1"/>
    <col min="15634" max="15634" width="14.875" customWidth="1"/>
    <col min="15635" max="15635" width="12.375" customWidth="1"/>
    <col min="15636" max="15636" width="10.25" customWidth="1"/>
    <col min="15637" max="15637" width="9" customWidth="1"/>
    <col min="15638" max="15638" width="10" customWidth="1"/>
    <col min="15639" max="15640" width="9" customWidth="1"/>
    <col min="15641" max="15641" width="7" customWidth="1"/>
    <col min="15644" max="15644" width="13.125" customWidth="1"/>
    <col min="15649" max="15649" width="24.75" customWidth="1"/>
    <col min="15650" max="15650" width="12.125" customWidth="1"/>
    <col min="15651" max="15651" width="10.75" customWidth="1"/>
    <col min="15873" max="15873" width="4.75" bestFit="1" customWidth="1"/>
    <col min="15874" max="15874" width="9.125" bestFit="1" customWidth="1"/>
    <col min="15875" max="15875" width="9" customWidth="1"/>
    <col min="15876" max="15877" width="7.25" customWidth="1"/>
    <col min="15878" max="15878" width="9.125" bestFit="1" customWidth="1"/>
    <col min="15880" max="15880" width="11.25" customWidth="1"/>
    <col min="15881" max="15881" width="11.75" customWidth="1"/>
    <col min="15882" max="15882" width="9.125" customWidth="1"/>
    <col min="15883" max="15883" width="7.75" customWidth="1"/>
    <col min="15884" max="15884" width="9" customWidth="1"/>
    <col min="15885" max="15885" width="12" customWidth="1"/>
    <col min="15886" max="15886" width="8.125" customWidth="1"/>
    <col min="15887" max="15887" width="11.125" customWidth="1"/>
    <col min="15888" max="15888" width="15.75" customWidth="1"/>
    <col min="15889" max="15889" width="11.375" customWidth="1"/>
    <col min="15890" max="15890" width="14.875" customWidth="1"/>
    <col min="15891" max="15891" width="12.375" customWidth="1"/>
    <col min="15892" max="15892" width="10.25" customWidth="1"/>
    <col min="15893" max="15893" width="9" customWidth="1"/>
    <col min="15894" max="15894" width="10" customWidth="1"/>
    <col min="15895" max="15896" width="9" customWidth="1"/>
    <col min="15897" max="15897" width="7" customWidth="1"/>
    <col min="15900" max="15900" width="13.125" customWidth="1"/>
    <col min="15905" max="15905" width="24.75" customWidth="1"/>
    <col min="15906" max="15906" width="12.125" customWidth="1"/>
    <col min="15907" max="15907" width="10.75" customWidth="1"/>
    <col min="16129" max="16129" width="4.75" bestFit="1" customWidth="1"/>
    <col min="16130" max="16130" width="9.125" bestFit="1" customWidth="1"/>
    <col min="16131" max="16131" width="9" customWidth="1"/>
    <col min="16132" max="16133" width="7.25" customWidth="1"/>
    <col min="16134" max="16134" width="9.125" bestFit="1" customWidth="1"/>
    <col min="16136" max="16136" width="11.25" customWidth="1"/>
    <col min="16137" max="16137" width="11.75" customWidth="1"/>
    <col min="16138" max="16138" width="9.125" customWidth="1"/>
    <col min="16139" max="16139" width="7.75" customWidth="1"/>
    <col min="16140" max="16140" width="9" customWidth="1"/>
    <col min="16141" max="16141" width="12" customWidth="1"/>
    <col min="16142" max="16142" width="8.125" customWidth="1"/>
    <col min="16143" max="16143" width="11.125" customWidth="1"/>
    <col min="16144" max="16144" width="15.75" customWidth="1"/>
    <col min="16145" max="16145" width="11.375" customWidth="1"/>
    <col min="16146" max="16146" width="14.875" customWidth="1"/>
    <col min="16147" max="16147" width="12.375" customWidth="1"/>
    <col min="16148" max="16148" width="10.25" customWidth="1"/>
    <col min="16149" max="16149" width="9" customWidth="1"/>
    <col min="16150" max="16150" width="10" customWidth="1"/>
    <col min="16151" max="16152" width="9" customWidth="1"/>
    <col min="16153" max="16153" width="7" customWidth="1"/>
    <col min="16156" max="16156" width="13.125" customWidth="1"/>
    <col min="16161" max="16161" width="24.75" customWidth="1"/>
    <col min="16162" max="16162" width="12.125" customWidth="1"/>
    <col min="16163" max="16163" width="10.75" customWidth="1"/>
  </cols>
  <sheetData>
    <row r="1" spans="1:35" s="526" customFormat="1" ht="43.5" x14ac:dyDescent="0.2">
      <c r="A1" s="390" t="s">
        <v>163</v>
      </c>
      <c r="B1" s="1031" t="s">
        <v>1364</v>
      </c>
      <c r="C1" s="1032" t="s">
        <v>1365</v>
      </c>
      <c r="D1" s="1032" t="s">
        <v>189</v>
      </c>
      <c r="E1" s="1033" t="s">
        <v>1371</v>
      </c>
      <c r="F1" s="1033" t="s">
        <v>187</v>
      </c>
      <c r="G1" s="390" t="s">
        <v>188</v>
      </c>
      <c r="H1" s="390" t="s">
        <v>190</v>
      </c>
      <c r="I1" s="390" t="s">
        <v>194</v>
      </c>
      <c r="J1" s="390" t="s">
        <v>2490</v>
      </c>
      <c r="K1" s="390" t="s">
        <v>3850</v>
      </c>
      <c r="L1" s="390" t="s">
        <v>191</v>
      </c>
      <c r="M1" s="390" t="s">
        <v>192</v>
      </c>
      <c r="N1" s="390" t="s">
        <v>193</v>
      </c>
      <c r="O1" s="391" t="s">
        <v>2492</v>
      </c>
      <c r="P1" s="391" t="s">
        <v>2493</v>
      </c>
      <c r="Q1" s="1033" t="s">
        <v>2494</v>
      </c>
      <c r="R1" s="1033" t="s">
        <v>2495</v>
      </c>
      <c r="S1" s="1033" t="s">
        <v>1374</v>
      </c>
      <c r="T1" s="1033" t="s">
        <v>2496</v>
      </c>
      <c r="U1" s="392" t="s">
        <v>2497</v>
      </c>
      <c r="V1" s="392" t="s">
        <v>2498</v>
      </c>
      <c r="W1" s="392" t="s">
        <v>2499</v>
      </c>
      <c r="X1" s="392" t="s">
        <v>2500</v>
      </c>
      <c r="Y1" s="392" t="s">
        <v>2501</v>
      </c>
      <c r="Z1" s="392" t="s">
        <v>2502</v>
      </c>
      <c r="AA1" s="393" t="s">
        <v>2503</v>
      </c>
      <c r="AB1" s="393" t="s">
        <v>2504</v>
      </c>
      <c r="AC1" s="394" t="s">
        <v>122</v>
      </c>
      <c r="AD1" s="390" t="s">
        <v>124</v>
      </c>
      <c r="AE1" s="390" t="s">
        <v>214</v>
      </c>
      <c r="AF1" s="390" t="s">
        <v>2505</v>
      </c>
      <c r="AG1" s="390" t="s">
        <v>175</v>
      </c>
      <c r="AH1" s="685" t="s">
        <v>3851</v>
      </c>
      <c r="AI1" s="379" t="s">
        <v>3852</v>
      </c>
    </row>
    <row r="2" spans="1:35" s="374" customFormat="1" ht="153.75" customHeight="1" x14ac:dyDescent="0.2">
      <c r="A2" s="1034">
        <v>1</v>
      </c>
      <c r="B2" s="1034" t="s">
        <v>5127</v>
      </c>
      <c r="C2" s="753" t="s">
        <v>5031</v>
      </c>
      <c r="D2" s="753" t="s">
        <v>5032</v>
      </c>
      <c r="E2" s="753" t="s">
        <v>3971</v>
      </c>
      <c r="F2" s="753" t="s">
        <v>3745</v>
      </c>
      <c r="G2" s="753" t="s">
        <v>5128</v>
      </c>
      <c r="H2" s="753" t="s">
        <v>5129</v>
      </c>
      <c r="I2" s="753" t="s">
        <v>5130</v>
      </c>
      <c r="J2" s="753"/>
      <c r="K2" s="753"/>
      <c r="L2" s="1034">
        <v>2</v>
      </c>
      <c r="M2" s="1034"/>
      <c r="N2" s="792"/>
      <c r="O2" s="753" t="s">
        <v>134</v>
      </c>
      <c r="P2" s="753"/>
      <c r="Q2" s="753" t="s">
        <v>5131</v>
      </c>
      <c r="R2" s="1035" t="s">
        <v>134</v>
      </c>
      <c r="S2" s="753" t="s">
        <v>5132</v>
      </c>
      <c r="T2" s="1035" t="s">
        <v>134</v>
      </c>
      <c r="U2" s="1035">
        <v>0</v>
      </c>
      <c r="V2" s="1035">
        <v>12</v>
      </c>
      <c r="W2" s="1035">
        <v>0</v>
      </c>
      <c r="X2" s="1035">
        <v>0</v>
      </c>
      <c r="Y2" s="1035">
        <v>0</v>
      </c>
      <c r="Z2" s="753">
        <v>0</v>
      </c>
      <c r="AA2" s="753">
        <v>0</v>
      </c>
      <c r="AB2" s="753">
        <v>12</v>
      </c>
      <c r="AC2" s="753" t="s">
        <v>5133</v>
      </c>
      <c r="AD2" s="753" t="s">
        <v>5134</v>
      </c>
      <c r="AE2" s="753" t="s">
        <v>5135</v>
      </c>
      <c r="AF2" s="817"/>
      <c r="AG2" s="753" t="s">
        <v>5136</v>
      </c>
    </row>
    <row r="3" spans="1:35" ht="153.75" customHeight="1" x14ac:dyDescent="0.2">
      <c r="A3" s="753">
        <v>2</v>
      </c>
      <c r="B3" s="1036">
        <v>241409</v>
      </c>
      <c r="C3" s="1037">
        <v>0.29166666666666669</v>
      </c>
      <c r="D3" s="753" t="s">
        <v>5137</v>
      </c>
      <c r="E3" s="753" t="s">
        <v>5138</v>
      </c>
      <c r="F3" s="753" t="s">
        <v>5139</v>
      </c>
      <c r="G3" s="753" t="s">
        <v>5140</v>
      </c>
      <c r="H3" s="1038" t="s">
        <v>5141</v>
      </c>
      <c r="I3" s="753" t="s">
        <v>5142</v>
      </c>
      <c r="J3" s="753"/>
      <c r="K3" s="753"/>
      <c r="L3" s="753"/>
      <c r="M3" s="753" t="s">
        <v>5143</v>
      </c>
      <c r="N3" s="1034"/>
      <c r="O3" s="1034"/>
      <c r="P3" s="1034"/>
      <c r="Q3" s="1034"/>
      <c r="R3" s="1034" t="s">
        <v>134</v>
      </c>
      <c r="S3" s="753"/>
      <c r="T3" s="753" t="s">
        <v>5144</v>
      </c>
      <c r="U3" s="753"/>
      <c r="V3" s="753"/>
      <c r="W3" s="1035">
        <v>1</v>
      </c>
      <c r="X3" s="1035">
        <v>2</v>
      </c>
      <c r="Y3" s="1035"/>
      <c r="Z3" s="1035"/>
      <c r="AA3" s="1035">
        <v>1</v>
      </c>
      <c r="AB3" s="1035">
        <v>2</v>
      </c>
      <c r="AC3" s="753" t="s">
        <v>5145</v>
      </c>
      <c r="AD3" s="753" t="s">
        <v>5146</v>
      </c>
      <c r="AE3" s="753" t="s">
        <v>1498</v>
      </c>
      <c r="AF3" s="1038" t="s">
        <v>5147</v>
      </c>
      <c r="AG3" s="753" t="s">
        <v>5148</v>
      </c>
    </row>
  </sheetData>
  <dataValidations count="1">
    <dataValidation type="list" allowBlank="1" showInputMessage="1" showErrorMessage="1" sqref="AF2 KB2 TX2 ADT2 ANP2 AXL2 BHH2 BRD2 CAZ2 CKV2 CUR2 DEN2 DOJ2 DYF2 EIB2 ERX2 FBT2 FLP2 FVL2 GFH2 GPD2 GYZ2 HIV2 HSR2 ICN2 IMJ2 IWF2 JGB2 JPX2 JZT2 KJP2 KTL2 LDH2 LND2 LWZ2 MGV2 MQR2 NAN2 NKJ2 NUF2 OEB2 ONX2 OXT2 PHP2 PRL2 QBH2 QLD2 QUZ2 REV2 ROR2 RYN2 SIJ2 SSF2 TCB2 TLX2 TVT2 UFP2 UPL2 UZH2 VJD2 VSZ2 WCV2 WMR2 WWN2 AF65538 KB65538 TX65538 ADT65538 ANP65538 AXL65538 BHH65538 BRD65538 CAZ65538 CKV65538 CUR65538 DEN65538 DOJ65538 DYF65538 EIB65538 ERX65538 FBT65538 FLP65538 FVL65538 GFH65538 GPD65538 GYZ65538 HIV65538 HSR65538 ICN65538 IMJ65538 IWF65538 JGB65538 JPX65538 JZT65538 KJP65538 KTL65538 LDH65538 LND65538 LWZ65538 MGV65538 MQR65538 NAN65538 NKJ65538 NUF65538 OEB65538 ONX65538 OXT65538 PHP65538 PRL65538 QBH65538 QLD65538 QUZ65538 REV65538 ROR65538 RYN65538 SIJ65538 SSF65538 TCB65538 TLX65538 TVT65538 UFP65538 UPL65538 UZH65538 VJD65538 VSZ65538 WCV65538 WMR65538 WWN65538 AF131074 KB131074 TX131074 ADT131074 ANP131074 AXL131074 BHH131074 BRD131074 CAZ131074 CKV131074 CUR131074 DEN131074 DOJ131074 DYF131074 EIB131074 ERX131074 FBT131074 FLP131074 FVL131074 GFH131074 GPD131074 GYZ131074 HIV131074 HSR131074 ICN131074 IMJ131074 IWF131074 JGB131074 JPX131074 JZT131074 KJP131074 KTL131074 LDH131074 LND131074 LWZ131074 MGV131074 MQR131074 NAN131074 NKJ131074 NUF131074 OEB131074 ONX131074 OXT131074 PHP131074 PRL131074 QBH131074 QLD131074 QUZ131074 REV131074 ROR131074 RYN131074 SIJ131074 SSF131074 TCB131074 TLX131074 TVT131074 UFP131074 UPL131074 UZH131074 VJD131074 VSZ131074 WCV131074 WMR131074 WWN131074 AF196610 KB196610 TX196610 ADT196610 ANP196610 AXL196610 BHH196610 BRD196610 CAZ196610 CKV196610 CUR196610 DEN196610 DOJ196610 DYF196610 EIB196610 ERX196610 FBT196610 FLP196610 FVL196610 GFH196610 GPD196610 GYZ196610 HIV196610 HSR196610 ICN196610 IMJ196610 IWF196610 JGB196610 JPX196610 JZT196610 KJP196610 KTL196610 LDH196610 LND196610 LWZ196610 MGV196610 MQR196610 NAN196610 NKJ196610 NUF196610 OEB196610 ONX196610 OXT196610 PHP196610 PRL196610 QBH196610 QLD196610 QUZ196610 REV196610 ROR196610 RYN196610 SIJ196610 SSF196610 TCB196610 TLX196610 TVT196610 UFP196610 UPL196610 UZH196610 VJD196610 VSZ196610 WCV196610 WMR196610 WWN196610 AF262146 KB262146 TX262146 ADT262146 ANP262146 AXL262146 BHH262146 BRD262146 CAZ262146 CKV262146 CUR262146 DEN262146 DOJ262146 DYF262146 EIB262146 ERX262146 FBT262146 FLP262146 FVL262146 GFH262146 GPD262146 GYZ262146 HIV262146 HSR262146 ICN262146 IMJ262146 IWF262146 JGB262146 JPX262146 JZT262146 KJP262146 KTL262146 LDH262146 LND262146 LWZ262146 MGV262146 MQR262146 NAN262146 NKJ262146 NUF262146 OEB262146 ONX262146 OXT262146 PHP262146 PRL262146 QBH262146 QLD262146 QUZ262146 REV262146 ROR262146 RYN262146 SIJ262146 SSF262146 TCB262146 TLX262146 TVT262146 UFP262146 UPL262146 UZH262146 VJD262146 VSZ262146 WCV262146 WMR262146 WWN262146 AF327682 KB327682 TX327682 ADT327682 ANP327682 AXL327682 BHH327682 BRD327682 CAZ327682 CKV327682 CUR327682 DEN327682 DOJ327682 DYF327682 EIB327682 ERX327682 FBT327682 FLP327682 FVL327682 GFH327682 GPD327682 GYZ327682 HIV327682 HSR327682 ICN327682 IMJ327682 IWF327682 JGB327682 JPX327682 JZT327682 KJP327682 KTL327682 LDH327682 LND327682 LWZ327682 MGV327682 MQR327682 NAN327682 NKJ327682 NUF327682 OEB327682 ONX327682 OXT327682 PHP327682 PRL327682 QBH327682 QLD327682 QUZ327682 REV327682 ROR327682 RYN327682 SIJ327682 SSF327682 TCB327682 TLX327682 TVT327682 UFP327682 UPL327682 UZH327682 VJD327682 VSZ327682 WCV327682 WMR327682 WWN327682 AF393218 KB393218 TX393218 ADT393218 ANP393218 AXL393218 BHH393218 BRD393218 CAZ393218 CKV393218 CUR393218 DEN393218 DOJ393218 DYF393218 EIB393218 ERX393218 FBT393218 FLP393218 FVL393218 GFH393218 GPD393218 GYZ393218 HIV393218 HSR393218 ICN393218 IMJ393218 IWF393218 JGB393218 JPX393218 JZT393218 KJP393218 KTL393218 LDH393218 LND393218 LWZ393218 MGV393218 MQR393218 NAN393218 NKJ393218 NUF393218 OEB393218 ONX393218 OXT393218 PHP393218 PRL393218 QBH393218 QLD393218 QUZ393218 REV393218 ROR393218 RYN393218 SIJ393218 SSF393218 TCB393218 TLX393218 TVT393218 UFP393218 UPL393218 UZH393218 VJD393218 VSZ393218 WCV393218 WMR393218 WWN393218 AF458754 KB458754 TX458754 ADT458754 ANP458754 AXL458754 BHH458754 BRD458754 CAZ458754 CKV458754 CUR458754 DEN458754 DOJ458754 DYF458754 EIB458754 ERX458754 FBT458754 FLP458754 FVL458754 GFH458754 GPD458754 GYZ458754 HIV458754 HSR458754 ICN458754 IMJ458754 IWF458754 JGB458754 JPX458754 JZT458754 KJP458754 KTL458754 LDH458754 LND458754 LWZ458754 MGV458754 MQR458754 NAN458754 NKJ458754 NUF458754 OEB458754 ONX458754 OXT458754 PHP458754 PRL458754 QBH458754 QLD458754 QUZ458754 REV458754 ROR458754 RYN458754 SIJ458754 SSF458754 TCB458754 TLX458754 TVT458754 UFP458754 UPL458754 UZH458754 VJD458754 VSZ458754 WCV458754 WMR458754 WWN458754 AF524290 KB524290 TX524290 ADT524290 ANP524290 AXL524290 BHH524290 BRD524290 CAZ524290 CKV524290 CUR524290 DEN524290 DOJ524290 DYF524290 EIB524290 ERX524290 FBT524290 FLP524290 FVL524290 GFH524290 GPD524290 GYZ524290 HIV524290 HSR524290 ICN524290 IMJ524290 IWF524290 JGB524290 JPX524290 JZT524290 KJP524290 KTL524290 LDH524290 LND524290 LWZ524290 MGV524290 MQR524290 NAN524290 NKJ524290 NUF524290 OEB524290 ONX524290 OXT524290 PHP524290 PRL524290 QBH524290 QLD524290 QUZ524290 REV524290 ROR524290 RYN524290 SIJ524290 SSF524290 TCB524290 TLX524290 TVT524290 UFP524290 UPL524290 UZH524290 VJD524290 VSZ524290 WCV524290 WMR524290 WWN524290 AF589826 KB589826 TX589826 ADT589826 ANP589826 AXL589826 BHH589826 BRD589826 CAZ589826 CKV589826 CUR589826 DEN589826 DOJ589826 DYF589826 EIB589826 ERX589826 FBT589826 FLP589826 FVL589826 GFH589826 GPD589826 GYZ589826 HIV589826 HSR589826 ICN589826 IMJ589826 IWF589826 JGB589826 JPX589826 JZT589826 KJP589826 KTL589826 LDH589826 LND589826 LWZ589826 MGV589826 MQR589826 NAN589826 NKJ589826 NUF589826 OEB589826 ONX589826 OXT589826 PHP589826 PRL589826 QBH589826 QLD589826 QUZ589826 REV589826 ROR589826 RYN589826 SIJ589826 SSF589826 TCB589826 TLX589826 TVT589826 UFP589826 UPL589826 UZH589826 VJD589826 VSZ589826 WCV589826 WMR589826 WWN589826 AF655362 KB655362 TX655362 ADT655362 ANP655362 AXL655362 BHH655362 BRD655362 CAZ655362 CKV655362 CUR655362 DEN655362 DOJ655362 DYF655362 EIB655362 ERX655362 FBT655362 FLP655362 FVL655362 GFH655362 GPD655362 GYZ655362 HIV655362 HSR655362 ICN655362 IMJ655362 IWF655362 JGB655362 JPX655362 JZT655362 KJP655362 KTL655362 LDH655362 LND655362 LWZ655362 MGV655362 MQR655362 NAN655362 NKJ655362 NUF655362 OEB655362 ONX655362 OXT655362 PHP655362 PRL655362 QBH655362 QLD655362 QUZ655362 REV655362 ROR655362 RYN655362 SIJ655362 SSF655362 TCB655362 TLX655362 TVT655362 UFP655362 UPL655362 UZH655362 VJD655362 VSZ655362 WCV655362 WMR655362 WWN655362 AF720898 KB720898 TX720898 ADT720898 ANP720898 AXL720898 BHH720898 BRD720898 CAZ720898 CKV720898 CUR720898 DEN720898 DOJ720898 DYF720898 EIB720898 ERX720898 FBT720898 FLP720898 FVL720898 GFH720898 GPD720898 GYZ720898 HIV720898 HSR720898 ICN720898 IMJ720898 IWF720898 JGB720898 JPX720898 JZT720898 KJP720898 KTL720898 LDH720898 LND720898 LWZ720898 MGV720898 MQR720898 NAN720898 NKJ720898 NUF720898 OEB720898 ONX720898 OXT720898 PHP720898 PRL720898 QBH720898 QLD720898 QUZ720898 REV720898 ROR720898 RYN720898 SIJ720898 SSF720898 TCB720898 TLX720898 TVT720898 UFP720898 UPL720898 UZH720898 VJD720898 VSZ720898 WCV720898 WMR720898 WWN720898 AF786434 KB786434 TX786434 ADT786434 ANP786434 AXL786434 BHH786434 BRD786434 CAZ786434 CKV786434 CUR786434 DEN786434 DOJ786434 DYF786434 EIB786434 ERX786434 FBT786434 FLP786434 FVL786434 GFH786434 GPD786434 GYZ786434 HIV786434 HSR786434 ICN786434 IMJ786434 IWF786434 JGB786434 JPX786434 JZT786434 KJP786434 KTL786434 LDH786434 LND786434 LWZ786434 MGV786434 MQR786434 NAN786434 NKJ786434 NUF786434 OEB786434 ONX786434 OXT786434 PHP786434 PRL786434 QBH786434 QLD786434 QUZ786434 REV786434 ROR786434 RYN786434 SIJ786434 SSF786434 TCB786434 TLX786434 TVT786434 UFP786434 UPL786434 UZH786434 VJD786434 VSZ786434 WCV786434 WMR786434 WWN786434 AF851970 KB851970 TX851970 ADT851970 ANP851970 AXL851970 BHH851970 BRD851970 CAZ851970 CKV851970 CUR851970 DEN851970 DOJ851970 DYF851970 EIB851970 ERX851970 FBT851970 FLP851970 FVL851970 GFH851970 GPD851970 GYZ851970 HIV851970 HSR851970 ICN851970 IMJ851970 IWF851970 JGB851970 JPX851970 JZT851970 KJP851970 KTL851970 LDH851970 LND851970 LWZ851970 MGV851970 MQR851970 NAN851970 NKJ851970 NUF851970 OEB851970 ONX851970 OXT851970 PHP851970 PRL851970 QBH851970 QLD851970 QUZ851970 REV851970 ROR851970 RYN851970 SIJ851970 SSF851970 TCB851970 TLX851970 TVT851970 UFP851970 UPL851970 UZH851970 VJD851970 VSZ851970 WCV851970 WMR851970 WWN851970 AF917506 KB917506 TX917506 ADT917506 ANP917506 AXL917506 BHH917506 BRD917506 CAZ917506 CKV917506 CUR917506 DEN917506 DOJ917506 DYF917506 EIB917506 ERX917506 FBT917506 FLP917506 FVL917506 GFH917506 GPD917506 GYZ917506 HIV917506 HSR917506 ICN917506 IMJ917506 IWF917506 JGB917506 JPX917506 JZT917506 KJP917506 KTL917506 LDH917506 LND917506 LWZ917506 MGV917506 MQR917506 NAN917506 NKJ917506 NUF917506 OEB917506 ONX917506 OXT917506 PHP917506 PRL917506 QBH917506 QLD917506 QUZ917506 REV917506 ROR917506 RYN917506 SIJ917506 SSF917506 TCB917506 TLX917506 TVT917506 UFP917506 UPL917506 UZH917506 VJD917506 VSZ917506 WCV917506 WMR917506 WWN917506 AF983042 KB983042 TX983042 ADT983042 ANP983042 AXL983042 BHH983042 BRD983042 CAZ983042 CKV983042 CUR983042 DEN983042 DOJ983042 DYF983042 EIB983042 ERX983042 FBT983042 FLP983042 FVL983042 GFH983042 GPD983042 GYZ983042 HIV983042 HSR983042 ICN983042 IMJ983042 IWF983042 JGB983042 JPX983042 JZT983042 KJP983042 KTL983042 LDH983042 LND983042 LWZ983042 MGV983042 MQR983042 NAN983042 NKJ983042 NUF983042 OEB983042 ONX983042 OXT983042 PHP983042 PRL983042 QBH983042 QLD983042 QUZ983042 REV983042 ROR983042 RYN983042 SIJ983042 SSF983042 TCB983042 TLX983042 TVT983042 UFP983042 UPL983042 UZH983042 VJD983042 VSZ983042 WCV983042 WMR983042 WWN983042">
      <formula1>สาเหตุย่อย</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4"/>
  <sheetViews>
    <sheetView workbookViewId="0">
      <selection activeCell="AW1" sqref="AW1:BH1048576"/>
    </sheetView>
  </sheetViews>
  <sheetFormatPr defaultRowHeight="14.25" x14ac:dyDescent="0.2"/>
  <cols>
    <col min="9" max="16" width="0" hidden="1" customWidth="1"/>
    <col min="17" max="17" width="29.75" customWidth="1"/>
    <col min="40" max="45" width="6.25" customWidth="1"/>
    <col min="49" max="60" width="0" hidden="1" customWidth="1"/>
  </cols>
  <sheetData>
    <row r="1" spans="1:86" ht="21.75" x14ac:dyDescent="0.5">
      <c r="A1" s="1040" t="s">
        <v>162</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row>
    <row r="2" spans="1:86" ht="21.75" x14ac:dyDescent="0.5">
      <c r="A2" s="1040" t="s">
        <v>2192</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row>
    <row r="3" spans="1:86" ht="22.5" thickBot="1" x14ac:dyDescent="0.25">
      <c r="A3" s="1041" t="s">
        <v>163</v>
      </c>
      <c r="B3" s="1042" t="s">
        <v>164</v>
      </c>
      <c r="C3" s="1043"/>
      <c r="D3" s="1041" t="s">
        <v>165</v>
      </c>
      <c r="E3" s="1041"/>
      <c r="F3" s="1041"/>
      <c r="G3" s="1041"/>
      <c r="H3" s="1044" t="s">
        <v>166</v>
      </c>
      <c r="I3" s="1044" t="s">
        <v>167</v>
      </c>
      <c r="J3" s="1044" t="s">
        <v>168</v>
      </c>
      <c r="K3" s="1044" t="s">
        <v>169</v>
      </c>
      <c r="L3" s="1044" t="s">
        <v>170</v>
      </c>
      <c r="M3" s="1044" t="s">
        <v>171</v>
      </c>
      <c r="N3" s="1044" t="s">
        <v>172</v>
      </c>
      <c r="O3" s="1044" t="s">
        <v>173</v>
      </c>
      <c r="P3" s="1044" t="s">
        <v>174</v>
      </c>
      <c r="Q3" s="1041" t="s">
        <v>175</v>
      </c>
      <c r="R3" s="1042" t="s">
        <v>176</v>
      </c>
      <c r="S3" s="1053"/>
      <c r="T3" s="1053"/>
      <c r="U3" s="1053"/>
      <c r="V3" s="1053"/>
      <c r="W3" s="1053"/>
      <c r="X3" s="1053"/>
      <c r="Y3" s="1053"/>
      <c r="Z3" s="1053"/>
      <c r="AA3" s="1053"/>
      <c r="AB3" s="1053"/>
      <c r="AC3" s="1053"/>
      <c r="AD3" s="1053"/>
      <c r="AE3" s="1043"/>
      <c r="AF3" s="1041" t="s">
        <v>177</v>
      </c>
      <c r="AG3" s="1041"/>
      <c r="AH3" s="1041"/>
      <c r="AI3" s="1041"/>
      <c r="AJ3" s="1041"/>
      <c r="AK3" s="1041"/>
      <c r="AL3" s="39"/>
      <c r="AM3" s="40"/>
      <c r="AN3" s="1042" t="s">
        <v>178</v>
      </c>
      <c r="AO3" s="1053"/>
      <c r="AP3" s="1053"/>
      <c r="AQ3" s="1053"/>
      <c r="AR3" s="1053"/>
      <c r="AS3" s="1043"/>
      <c r="AT3" s="1044" t="s">
        <v>122</v>
      </c>
      <c r="AU3" s="1042" t="s">
        <v>179</v>
      </c>
      <c r="AV3" s="1043"/>
      <c r="AW3" s="1061" t="s">
        <v>180</v>
      </c>
      <c r="AX3" s="1061"/>
      <c r="AY3" s="1061"/>
      <c r="AZ3" s="1061"/>
      <c r="BA3" s="1061"/>
      <c r="BB3" s="1061"/>
      <c r="BC3" s="1062" t="s">
        <v>181</v>
      </c>
      <c r="BD3" s="1054" t="s">
        <v>182</v>
      </c>
      <c r="BE3" s="1041" t="s">
        <v>183</v>
      </c>
      <c r="BF3" s="1041"/>
      <c r="BG3" s="1041"/>
      <c r="BH3" s="1041"/>
      <c r="BI3" s="41"/>
      <c r="BJ3" s="41"/>
      <c r="BK3" s="41"/>
      <c r="BL3" s="41"/>
      <c r="BM3" s="41"/>
      <c r="BN3" s="41"/>
      <c r="BO3" s="41"/>
      <c r="BP3" s="41"/>
      <c r="BQ3" s="41"/>
      <c r="BR3" s="41"/>
      <c r="BS3" s="41"/>
      <c r="BT3" s="41"/>
      <c r="BU3" s="41"/>
      <c r="BV3" s="41"/>
      <c r="BW3" s="42"/>
      <c r="BX3" s="42"/>
      <c r="BY3" s="42"/>
      <c r="BZ3" s="41"/>
      <c r="CA3" s="41"/>
      <c r="CB3" s="41"/>
      <c r="CC3" s="41"/>
      <c r="CD3" s="41"/>
      <c r="CE3" s="41"/>
      <c r="CF3" s="41"/>
      <c r="CG3" s="41"/>
      <c r="CH3" s="41"/>
    </row>
    <row r="4" spans="1:86" ht="21.75" x14ac:dyDescent="0.2">
      <c r="A4" s="1041"/>
      <c r="B4" s="1044" t="s">
        <v>184</v>
      </c>
      <c r="C4" s="1054" t="s">
        <v>185</v>
      </c>
      <c r="D4" s="1044" t="s">
        <v>186</v>
      </c>
      <c r="E4" s="1044" t="s">
        <v>187</v>
      </c>
      <c r="F4" s="1044" t="s">
        <v>188</v>
      </c>
      <c r="G4" s="1044" t="s">
        <v>189</v>
      </c>
      <c r="H4" s="1045"/>
      <c r="I4" s="1045"/>
      <c r="J4" s="1045"/>
      <c r="K4" s="1045"/>
      <c r="L4" s="1045"/>
      <c r="M4" s="1045"/>
      <c r="N4" s="1045"/>
      <c r="O4" s="1045"/>
      <c r="P4" s="1045"/>
      <c r="Q4" s="1041"/>
      <c r="R4" s="1044" t="s">
        <v>190</v>
      </c>
      <c r="S4" s="1044" t="s">
        <v>191</v>
      </c>
      <c r="T4" s="1044" t="s">
        <v>192</v>
      </c>
      <c r="U4" s="1044" t="s">
        <v>193</v>
      </c>
      <c r="V4" s="1044" t="s">
        <v>194</v>
      </c>
      <c r="W4" s="1044" t="s">
        <v>195</v>
      </c>
      <c r="X4" s="1044" t="s">
        <v>196</v>
      </c>
      <c r="Y4" s="1044" t="s">
        <v>197</v>
      </c>
      <c r="Z4" s="1054" t="s">
        <v>198</v>
      </c>
      <c r="AA4" s="1044" t="s">
        <v>199</v>
      </c>
      <c r="AB4" s="1044" t="s">
        <v>200</v>
      </c>
      <c r="AC4" s="1044" t="s">
        <v>201</v>
      </c>
      <c r="AD4" s="1044" t="s">
        <v>202</v>
      </c>
      <c r="AE4" s="1056" t="s">
        <v>203</v>
      </c>
      <c r="AF4" s="1044" t="s">
        <v>204</v>
      </c>
      <c r="AG4" s="1051" t="s">
        <v>205</v>
      </c>
      <c r="AH4" s="1044" t="s">
        <v>206</v>
      </c>
      <c r="AI4" s="1051" t="s">
        <v>207</v>
      </c>
      <c r="AJ4" s="1044" t="s">
        <v>208</v>
      </c>
      <c r="AK4" s="1044" t="s">
        <v>209</v>
      </c>
      <c r="AL4" s="1047" t="s">
        <v>210</v>
      </c>
      <c r="AM4" s="1049" t="s">
        <v>211</v>
      </c>
      <c r="AN4" s="1041" t="s">
        <v>115</v>
      </c>
      <c r="AO4" s="1041"/>
      <c r="AP4" s="1041" t="s">
        <v>212</v>
      </c>
      <c r="AQ4" s="1041"/>
      <c r="AR4" s="1053" t="s">
        <v>213</v>
      </c>
      <c r="AS4" s="1043"/>
      <c r="AT4" s="1045"/>
      <c r="AU4" s="1044" t="s">
        <v>124</v>
      </c>
      <c r="AV4" s="1044" t="s">
        <v>214</v>
      </c>
      <c r="AW4" s="1061"/>
      <c r="AX4" s="1061"/>
      <c r="AY4" s="1061"/>
      <c r="AZ4" s="1061"/>
      <c r="BA4" s="1061"/>
      <c r="BB4" s="1061"/>
      <c r="BC4" s="1063"/>
      <c r="BD4" s="1060"/>
      <c r="BE4" s="1041" t="s">
        <v>215</v>
      </c>
      <c r="BF4" s="1041"/>
      <c r="BG4" s="1041" t="s">
        <v>216</v>
      </c>
      <c r="BH4" s="1041"/>
      <c r="BI4" s="41"/>
      <c r="BJ4" s="41"/>
      <c r="BK4" s="41"/>
      <c r="BL4" s="41"/>
      <c r="BM4" s="41"/>
      <c r="BN4" s="43" t="s">
        <v>217</v>
      </c>
      <c r="BO4" s="43" t="s">
        <v>217</v>
      </c>
      <c r="BP4" s="44" t="s">
        <v>217</v>
      </c>
      <c r="BQ4" s="44" t="s">
        <v>217</v>
      </c>
      <c r="BR4" s="44" t="s">
        <v>217</v>
      </c>
      <c r="BS4" s="44" t="s">
        <v>217</v>
      </c>
      <c r="BT4" s="44" t="s">
        <v>217</v>
      </c>
      <c r="BU4" s="44" t="s">
        <v>217</v>
      </c>
      <c r="BV4" s="44" t="s">
        <v>217</v>
      </c>
      <c r="BW4" s="44" t="s">
        <v>217</v>
      </c>
      <c r="BX4" s="44" t="s">
        <v>217</v>
      </c>
      <c r="BY4" s="44" t="s">
        <v>217</v>
      </c>
      <c r="BZ4" s="44" t="s">
        <v>217</v>
      </c>
      <c r="CA4" s="44" t="s">
        <v>217</v>
      </c>
      <c r="CB4" s="44" t="s">
        <v>217</v>
      </c>
      <c r="CC4" s="44"/>
      <c r="CD4" s="45" t="s">
        <v>217</v>
      </c>
      <c r="CE4" s="44" t="s">
        <v>217</v>
      </c>
      <c r="CF4" s="44" t="s">
        <v>217</v>
      </c>
      <c r="CG4" s="44" t="s">
        <v>217</v>
      </c>
      <c r="CH4" s="44" t="s">
        <v>217</v>
      </c>
    </row>
    <row r="5" spans="1:86" ht="130.5" x14ac:dyDescent="0.2">
      <c r="A5" s="1041"/>
      <c r="B5" s="1046"/>
      <c r="C5" s="1055"/>
      <c r="D5" s="1046"/>
      <c r="E5" s="1046"/>
      <c r="F5" s="1046"/>
      <c r="G5" s="1046"/>
      <c r="H5" s="1046"/>
      <c r="I5" s="1046"/>
      <c r="J5" s="1046"/>
      <c r="K5" s="1046"/>
      <c r="L5" s="1046"/>
      <c r="M5" s="1046"/>
      <c r="N5" s="1046"/>
      <c r="O5" s="1046"/>
      <c r="P5" s="1046"/>
      <c r="Q5" s="1041"/>
      <c r="R5" s="1046"/>
      <c r="S5" s="1046"/>
      <c r="T5" s="1046"/>
      <c r="U5" s="1046"/>
      <c r="V5" s="1046"/>
      <c r="W5" s="1046"/>
      <c r="X5" s="1046"/>
      <c r="Y5" s="1046"/>
      <c r="Z5" s="1055"/>
      <c r="AA5" s="1046"/>
      <c r="AB5" s="1046"/>
      <c r="AC5" s="1046"/>
      <c r="AD5" s="1046"/>
      <c r="AE5" s="1057"/>
      <c r="AF5" s="1046"/>
      <c r="AG5" s="1052"/>
      <c r="AH5" s="1046"/>
      <c r="AI5" s="1052"/>
      <c r="AJ5" s="1046"/>
      <c r="AK5" s="1046"/>
      <c r="AL5" s="1048"/>
      <c r="AM5" s="1050"/>
      <c r="AN5" s="46" t="s">
        <v>218</v>
      </c>
      <c r="AO5" s="46" t="s">
        <v>219</v>
      </c>
      <c r="AP5" s="46" t="s">
        <v>218</v>
      </c>
      <c r="AQ5" s="46" t="s">
        <v>219</v>
      </c>
      <c r="AR5" s="46" t="s">
        <v>218</v>
      </c>
      <c r="AS5" s="46" t="s">
        <v>219</v>
      </c>
      <c r="AT5" s="1046"/>
      <c r="AU5" s="1046"/>
      <c r="AV5" s="1046"/>
      <c r="AW5" s="47" t="s">
        <v>218</v>
      </c>
      <c r="AX5" s="47" t="s">
        <v>219</v>
      </c>
      <c r="AY5" s="47" t="s">
        <v>220</v>
      </c>
      <c r="AZ5" s="47" t="s">
        <v>221</v>
      </c>
      <c r="BA5" s="47" t="s">
        <v>208</v>
      </c>
      <c r="BB5" s="47" t="s">
        <v>222</v>
      </c>
      <c r="BC5" s="1064"/>
      <c r="BD5" s="1055"/>
      <c r="BE5" s="46" t="s">
        <v>223</v>
      </c>
      <c r="BF5" s="46" t="s">
        <v>224</v>
      </c>
      <c r="BG5" s="46" t="s">
        <v>225</v>
      </c>
      <c r="BH5" s="46" t="s">
        <v>224</v>
      </c>
      <c r="BI5" s="41"/>
      <c r="BJ5" s="41"/>
      <c r="BK5" s="41"/>
      <c r="BL5" s="41"/>
      <c r="BM5" s="41"/>
      <c r="BN5" s="48"/>
      <c r="BO5" s="49"/>
      <c r="BP5" s="49"/>
      <c r="BQ5" s="49"/>
      <c r="BR5" s="49"/>
      <c r="BS5" s="49"/>
      <c r="BT5" s="49"/>
      <c r="BU5" s="49"/>
      <c r="BV5" s="49"/>
      <c r="BW5" s="50"/>
      <c r="BX5" s="50"/>
      <c r="BY5" s="50"/>
      <c r="BZ5" s="49"/>
      <c r="CA5" s="49"/>
      <c r="CB5" s="49"/>
      <c r="CC5" s="49"/>
      <c r="CD5" s="51"/>
      <c r="CE5" s="49"/>
      <c r="CF5" s="49"/>
      <c r="CG5" s="49"/>
      <c r="CH5" s="49"/>
    </row>
    <row r="6" spans="1:86" ht="40.5" customHeight="1" x14ac:dyDescent="0.2">
      <c r="A6" s="52">
        <v>0</v>
      </c>
      <c r="B6" s="57">
        <v>42279</v>
      </c>
      <c r="C6" s="54"/>
      <c r="D6" s="52" t="s">
        <v>226</v>
      </c>
      <c r="E6" s="52" t="s">
        <v>227</v>
      </c>
      <c r="F6" s="52" t="s">
        <v>228</v>
      </c>
      <c r="G6" s="52" t="s">
        <v>229</v>
      </c>
      <c r="H6" s="52" t="s">
        <v>230</v>
      </c>
      <c r="I6" s="52" t="s">
        <v>231</v>
      </c>
      <c r="J6" s="52" t="s">
        <v>232</v>
      </c>
      <c r="K6" s="52" t="s">
        <v>233</v>
      </c>
      <c r="L6" s="52" t="s">
        <v>234</v>
      </c>
      <c r="M6" s="52" t="s">
        <v>235</v>
      </c>
      <c r="N6" s="52" t="s">
        <v>93</v>
      </c>
      <c r="O6" s="52" t="s">
        <v>236</v>
      </c>
      <c r="P6" s="52" t="s">
        <v>237</v>
      </c>
      <c r="Q6" s="55" t="s">
        <v>238</v>
      </c>
      <c r="R6" s="52" t="s">
        <v>239</v>
      </c>
      <c r="S6" s="56" t="s">
        <v>101</v>
      </c>
      <c r="T6" s="52">
        <v>947</v>
      </c>
      <c r="U6" s="52" t="s">
        <v>240</v>
      </c>
      <c r="V6" s="52" t="s">
        <v>241</v>
      </c>
      <c r="W6" s="52" t="s">
        <v>104</v>
      </c>
      <c r="X6" s="57">
        <v>41439</v>
      </c>
      <c r="Y6" s="58" t="str">
        <f t="shared" ref="Y6:Y44" si="0">DATEDIF(X6,B6,"y") &amp; " ปี, " &amp; DATEDIF(X6,B6,"ym") &amp; " เดือน"</f>
        <v>2 ปี, 3 เดือน</v>
      </c>
      <c r="Z6" s="58" t="s">
        <v>242</v>
      </c>
      <c r="AA6" s="52" t="s">
        <v>243</v>
      </c>
      <c r="AB6" s="52" t="s">
        <v>244</v>
      </c>
      <c r="AC6" s="52" t="s">
        <v>245</v>
      </c>
      <c r="AD6" s="52">
        <v>1</v>
      </c>
      <c r="AE6" s="52">
        <v>9</v>
      </c>
      <c r="AF6" s="52" t="s">
        <v>246</v>
      </c>
      <c r="AG6" s="60" t="s">
        <v>247</v>
      </c>
      <c r="AH6" s="57">
        <v>37804</v>
      </c>
      <c r="AI6" s="60" t="s">
        <v>248</v>
      </c>
      <c r="AJ6" s="52">
        <f>58-21</f>
        <v>37</v>
      </c>
      <c r="AK6" s="58" t="str">
        <f>DATEDIF(AH6,B6,"y") &amp; " ปี, " &amp; DATEDIF(AH6,B6,"ym") &amp; " เดือน"</f>
        <v>12 ปี, 3 เดือน</v>
      </c>
      <c r="AL6" s="61"/>
      <c r="AM6" s="58"/>
      <c r="AN6" s="52">
        <v>0</v>
      </c>
      <c r="AO6" s="52">
        <v>0</v>
      </c>
      <c r="AP6" s="52">
        <v>1</v>
      </c>
      <c r="AQ6" s="52">
        <v>0</v>
      </c>
      <c r="AR6" s="52">
        <f>+AN6+AP6</f>
        <v>1</v>
      </c>
      <c r="AS6" s="52">
        <f>+AO6+AQ6</f>
        <v>0</v>
      </c>
      <c r="AT6" s="55" t="s">
        <v>116</v>
      </c>
      <c r="AU6" s="55" t="s">
        <v>115</v>
      </c>
      <c r="AV6" s="62" t="s">
        <v>249</v>
      </c>
      <c r="AW6" s="63">
        <v>0</v>
      </c>
      <c r="AX6" s="63">
        <v>0</v>
      </c>
      <c r="AY6" s="64"/>
      <c r="AZ6" s="64"/>
      <c r="BA6" s="64"/>
      <c r="BB6" s="64"/>
      <c r="BC6" s="65"/>
      <c r="BD6" s="65" t="s">
        <v>250</v>
      </c>
      <c r="BE6" s="55" t="s">
        <v>93</v>
      </c>
      <c r="BF6" s="55"/>
      <c r="BG6" s="55" t="s">
        <v>93</v>
      </c>
      <c r="BH6" s="55"/>
      <c r="BI6" s="66"/>
      <c r="BJ6" s="66"/>
      <c r="BK6" s="66"/>
      <c r="BL6" s="66"/>
      <c r="BM6" s="66"/>
      <c r="BN6" s="67" t="s">
        <v>251</v>
      </c>
      <c r="BO6" s="68" t="s">
        <v>252</v>
      </c>
      <c r="BP6" s="68" t="s">
        <v>168</v>
      </c>
      <c r="BQ6" s="68" t="s">
        <v>169</v>
      </c>
      <c r="BR6" s="68" t="s">
        <v>170</v>
      </c>
      <c r="BS6" s="68" t="s">
        <v>171</v>
      </c>
      <c r="BT6" s="68" t="s">
        <v>172</v>
      </c>
      <c r="BU6" s="68" t="s">
        <v>173</v>
      </c>
      <c r="BV6" s="69" t="s">
        <v>174</v>
      </c>
      <c r="BW6" s="70" t="s">
        <v>191</v>
      </c>
      <c r="BX6" s="71" t="s">
        <v>253</v>
      </c>
      <c r="BY6" s="71" t="s">
        <v>254</v>
      </c>
      <c r="BZ6" s="71" t="s">
        <v>122</v>
      </c>
      <c r="CA6" s="71" t="s">
        <v>124</v>
      </c>
      <c r="CB6" s="71" t="s">
        <v>214</v>
      </c>
      <c r="CC6" s="68"/>
      <c r="CD6" s="72" t="s">
        <v>255</v>
      </c>
      <c r="CE6" s="62" t="s">
        <v>223</v>
      </c>
      <c r="CF6" s="62" t="s">
        <v>256</v>
      </c>
      <c r="CG6" s="62" t="s">
        <v>198</v>
      </c>
      <c r="CH6" s="62" t="s">
        <v>182</v>
      </c>
    </row>
    <row r="7" spans="1:86" ht="40.5" customHeight="1" x14ac:dyDescent="0.2">
      <c r="A7" s="73">
        <v>1</v>
      </c>
      <c r="B7" s="79">
        <v>42767</v>
      </c>
      <c r="C7" s="74">
        <v>2.7777777777777776E-2</v>
      </c>
      <c r="D7" s="75" t="s">
        <v>825</v>
      </c>
      <c r="E7" s="75" t="s">
        <v>641</v>
      </c>
      <c r="F7" s="75" t="s">
        <v>642</v>
      </c>
      <c r="G7" s="75" t="s">
        <v>643</v>
      </c>
      <c r="H7" s="76" t="s">
        <v>93</v>
      </c>
      <c r="I7" s="76" t="s">
        <v>93</v>
      </c>
      <c r="J7" s="76" t="s">
        <v>93</v>
      </c>
      <c r="K7" s="76" t="s">
        <v>93</v>
      </c>
      <c r="L7" s="76" t="s">
        <v>234</v>
      </c>
      <c r="M7" s="76" t="s">
        <v>93</v>
      </c>
      <c r="N7" s="76" t="s">
        <v>93</v>
      </c>
      <c r="O7" s="76" t="s">
        <v>336</v>
      </c>
      <c r="P7" s="76" t="s">
        <v>93</v>
      </c>
      <c r="Q7" s="77" t="s">
        <v>826</v>
      </c>
      <c r="R7" s="78" t="s">
        <v>827</v>
      </c>
      <c r="S7" s="73" t="s">
        <v>100</v>
      </c>
      <c r="T7" s="76">
        <v>18</v>
      </c>
      <c r="U7" s="76" t="s">
        <v>828</v>
      </c>
      <c r="V7" s="73" t="s">
        <v>338</v>
      </c>
      <c r="W7" s="73" t="s">
        <v>104</v>
      </c>
      <c r="X7" s="79">
        <v>41912</v>
      </c>
      <c r="Y7" s="80" t="str">
        <f t="shared" si="0"/>
        <v>2 ปี, 4 เดือน</v>
      </c>
      <c r="Z7" s="80" t="s">
        <v>242</v>
      </c>
      <c r="AA7" s="81" t="s">
        <v>243</v>
      </c>
      <c r="AB7" s="81" t="s">
        <v>829</v>
      </c>
      <c r="AC7" s="81" t="s">
        <v>830</v>
      </c>
      <c r="AD7" s="81">
        <v>9</v>
      </c>
      <c r="AE7" s="81">
        <v>9</v>
      </c>
      <c r="AF7" s="81" t="s">
        <v>679</v>
      </c>
      <c r="AG7" s="84" t="s">
        <v>831</v>
      </c>
      <c r="AH7" s="83">
        <v>33354</v>
      </c>
      <c r="AI7" s="84" t="s">
        <v>248</v>
      </c>
      <c r="AJ7" s="81">
        <v>53</v>
      </c>
      <c r="AK7" s="80" t="str">
        <f t="shared" ref="AK7:AK44" si="1">DATEDIF(AH7,B7,"y") &amp; " ปี, " &amp; DATEDIF(AH7,B7,"ym") &amp; " เดือน"</f>
        <v>25 ปี, 9 เดือน</v>
      </c>
      <c r="AL7" s="85">
        <v>43700</v>
      </c>
      <c r="AM7" s="86">
        <v>1</v>
      </c>
      <c r="AN7" s="73">
        <v>0</v>
      </c>
      <c r="AO7" s="73">
        <v>5</v>
      </c>
      <c r="AP7" s="73">
        <v>0</v>
      </c>
      <c r="AQ7" s="73">
        <v>1</v>
      </c>
      <c r="AR7" s="81">
        <f t="shared" ref="AR7:AS44" si="2">+AN7+AP7</f>
        <v>0</v>
      </c>
      <c r="AS7" s="81">
        <f t="shared" si="2"/>
        <v>6</v>
      </c>
      <c r="AT7" s="87" t="s">
        <v>457</v>
      </c>
      <c r="AU7" s="77" t="s">
        <v>122</v>
      </c>
      <c r="AV7" s="88" t="s">
        <v>377</v>
      </c>
      <c r="AW7" s="89"/>
      <c r="AX7" s="89"/>
      <c r="AY7" s="90"/>
      <c r="AZ7" s="90"/>
      <c r="BA7" s="90"/>
      <c r="BB7" s="90"/>
      <c r="BC7" s="91"/>
      <c r="BD7" s="91" t="s">
        <v>269</v>
      </c>
      <c r="BE7" s="87" t="s">
        <v>93</v>
      </c>
      <c r="BF7" s="87" t="s">
        <v>93</v>
      </c>
      <c r="BG7" s="87" t="s">
        <v>93</v>
      </c>
      <c r="BH7" s="87" t="s">
        <v>93</v>
      </c>
      <c r="BI7" s="92"/>
      <c r="BJ7" s="92"/>
      <c r="BK7" s="92"/>
      <c r="BL7" s="92"/>
      <c r="BM7" s="92"/>
      <c r="BN7" s="93" t="s">
        <v>270</v>
      </c>
      <c r="BO7" s="94" t="s">
        <v>231</v>
      </c>
      <c r="BP7" s="94" t="s">
        <v>271</v>
      </c>
      <c r="BQ7" s="94" t="s">
        <v>233</v>
      </c>
      <c r="BR7" s="94" t="s">
        <v>272</v>
      </c>
      <c r="BS7" s="94" t="s">
        <v>273</v>
      </c>
      <c r="BT7" s="94" t="s">
        <v>274</v>
      </c>
      <c r="BU7" s="95" t="s">
        <v>275</v>
      </c>
      <c r="BV7" s="94" t="s">
        <v>237</v>
      </c>
      <c r="BW7" s="94" t="s">
        <v>276</v>
      </c>
      <c r="BX7" s="94" t="s">
        <v>277</v>
      </c>
      <c r="BY7" s="94" t="s">
        <v>104</v>
      </c>
      <c r="BZ7" s="94" t="s">
        <v>118</v>
      </c>
      <c r="CA7" s="94" t="s">
        <v>115</v>
      </c>
      <c r="CB7" s="94" t="s">
        <v>84</v>
      </c>
      <c r="CC7" s="94"/>
      <c r="CD7" s="96" t="s">
        <v>278</v>
      </c>
      <c r="CE7" s="92" t="s">
        <v>279</v>
      </c>
      <c r="CF7" s="92" t="s">
        <v>280</v>
      </c>
      <c r="CG7" s="92" t="s">
        <v>242</v>
      </c>
      <c r="CH7" s="92" t="s">
        <v>281</v>
      </c>
    </row>
    <row r="8" spans="1:86" ht="40.5" customHeight="1" x14ac:dyDescent="0.2">
      <c r="A8" s="73">
        <v>2</v>
      </c>
      <c r="B8" s="79">
        <v>42767</v>
      </c>
      <c r="C8" s="74">
        <v>0.6875</v>
      </c>
      <c r="D8" s="76" t="s">
        <v>832</v>
      </c>
      <c r="E8" s="76" t="s">
        <v>833</v>
      </c>
      <c r="F8" s="76" t="s">
        <v>93</v>
      </c>
      <c r="G8" s="76" t="s">
        <v>834</v>
      </c>
      <c r="H8" s="76" t="s">
        <v>93</v>
      </c>
      <c r="I8" s="76" t="s">
        <v>389</v>
      </c>
      <c r="J8" s="76" t="s">
        <v>93</v>
      </c>
      <c r="K8" s="76" t="s">
        <v>93</v>
      </c>
      <c r="L8" s="76" t="s">
        <v>93</v>
      </c>
      <c r="M8" s="76" t="s">
        <v>93</v>
      </c>
      <c r="N8" s="76" t="s">
        <v>93</v>
      </c>
      <c r="O8" s="76" t="s">
        <v>93</v>
      </c>
      <c r="P8" s="76" t="s">
        <v>93</v>
      </c>
      <c r="Q8" s="77" t="s">
        <v>835</v>
      </c>
      <c r="R8" s="78" t="s">
        <v>836</v>
      </c>
      <c r="S8" s="73" t="s">
        <v>101</v>
      </c>
      <c r="T8" s="97">
        <v>278</v>
      </c>
      <c r="U8" s="73" t="s">
        <v>837</v>
      </c>
      <c r="V8" s="73" t="s">
        <v>456</v>
      </c>
      <c r="W8" s="73" t="s">
        <v>105</v>
      </c>
      <c r="X8" s="79">
        <v>41788</v>
      </c>
      <c r="Y8" s="80" t="str">
        <f t="shared" si="0"/>
        <v>2 ปี, 8 เดือน</v>
      </c>
      <c r="Z8" s="80" t="s">
        <v>242</v>
      </c>
      <c r="AA8" s="81" t="s">
        <v>838</v>
      </c>
      <c r="AB8" s="81" t="s">
        <v>839</v>
      </c>
      <c r="AC8" s="81">
        <v>0</v>
      </c>
      <c r="AD8" s="81">
        <v>9</v>
      </c>
      <c r="AE8" s="81">
        <v>1</v>
      </c>
      <c r="AF8" s="81" t="s">
        <v>840</v>
      </c>
      <c r="AG8" s="84" t="s">
        <v>841</v>
      </c>
      <c r="AH8" s="83">
        <v>42488</v>
      </c>
      <c r="AI8" s="84" t="s">
        <v>248</v>
      </c>
      <c r="AJ8" s="81">
        <v>25</v>
      </c>
      <c r="AK8" s="80" t="str">
        <f t="shared" si="1"/>
        <v>0 ปี, 9 เดือน</v>
      </c>
      <c r="AL8" s="85">
        <v>43582</v>
      </c>
      <c r="AM8" s="86">
        <v>1</v>
      </c>
      <c r="AN8" s="73">
        <v>0</v>
      </c>
      <c r="AO8" s="73">
        <v>2</v>
      </c>
      <c r="AP8" s="73">
        <v>0</v>
      </c>
      <c r="AQ8" s="73">
        <v>0</v>
      </c>
      <c r="AR8" s="81">
        <f t="shared" si="2"/>
        <v>0</v>
      </c>
      <c r="AS8" s="81">
        <f t="shared" si="2"/>
        <v>2</v>
      </c>
      <c r="AT8" s="87" t="s">
        <v>118</v>
      </c>
      <c r="AU8" s="77" t="s">
        <v>115</v>
      </c>
      <c r="AV8" s="88" t="s">
        <v>369</v>
      </c>
      <c r="AW8" s="89"/>
      <c r="AX8" s="89"/>
      <c r="AY8" s="90"/>
      <c r="AZ8" s="90"/>
      <c r="BA8" s="90"/>
      <c r="BB8" s="90"/>
      <c r="BC8" s="91"/>
      <c r="BD8" s="91" t="s">
        <v>269</v>
      </c>
      <c r="BE8" s="87" t="s">
        <v>93</v>
      </c>
      <c r="BF8" s="87" t="s">
        <v>93</v>
      </c>
      <c r="BG8" s="87" t="s">
        <v>93</v>
      </c>
      <c r="BH8" s="87" t="s">
        <v>93</v>
      </c>
      <c r="BI8" s="92"/>
      <c r="BJ8" s="92"/>
      <c r="BK8" s="92"/>
      <c r="BL8" s="92"/>
      <c r="BM8" s="92"/>
      <c r="BN8" s="93" t="s">
        <v>230</v>
      </c>
      <c r="BO8" s="94" t="s">
        <v>286</v>
      </c>
      <c r="BP8" s="94" t="s">
        <v>294</v>
      </c>
      <c r="BQ8" s="94" t="s">
        <v>295</v>
      </c>
      <c r="BR8" s="94" t="s">
        <v>234</v>
      </c>
      <c r="BS8" s="94" t="s">
        <v>296</v>
      </c>
      <c r="BT8" s="94" t="s">
        <v>297</v>
      </c>
      <c r="BU8" s="94" t="s">
        <v>298</v>
      </c>
      <c r="BV8" s="94" t="s">
        <v>299</v>
      </c>
      <c r="BW8" s="94" t="s">
        <v>100</v>
      </c>
      <c r="BX8" s="94" t="s">
        <v>300</v>
      </c>
      <c r="BY8" s="94" t="s">
        <v>105</v>
      </c>
      <c r="BZ8" s="94" t="s">
        <v>119</v>
      </c>
      <c r="CA8" s="94" t="s">
        <v>122</v>
      </c>
      <c r="CB8" s="94" t="s">
        <v>268</v>
      </c>
      <c r="CC8" s="94"/>
      <c r="CD8" s="96" t="s">
        <v>301</v>
      </c>
      <c r="CE8" s="92" t="s">
        <v>302</v>
      </c>
      <c r="CF8" s="92" t="s">
        <v>303</v>
      </c>
      <c r="CG8" s="92" t="s">
        <v>304</v>
      </c>
      <c r="CH8" s="92" t="s">
        <v>269</v>
      </c>
    </row>
    <row r="9" spans="1:86" ht="40.5" customHeight="1" x14ac:dyDescent="0.2">
      <c r="A9" s="76">
        <v>3</v>
      </c>
      <c r="B9" s="79">
        <v>42769</v>
      </c>
      <c r="C9" s="74">
        <v>0.12152777777777778</v>
      </c>
      <c r="D9" s="76" t="s">
        <v>842</v>
      </c>
      <c r="E9" s="76" t="s">
        <v>843</v>
      </c>
      <c r="F9" s="76" t="s">
        <v>844</v>
      </c>
      <c r="G9" s="76" t="s">
        <v>477</v>
      </c>
      <c r="H9" s="76" t="s">
        <v>93</v>
      </c>
      <c r="I9" s="76" t="s">
        <v>93</v>
      </c>
      <c r="J9" s="76" t="s">
        <v>93</v>
      </c>
      <c r="K9" s="76" t="s">
        <v>93</v>
      </c>
      <c r="L9" s="76" t="s">
        <v>93</v>
      </c>
      <c r="M9" s="76" t="s">
        <v>296</v>
      </c>
      <c r="N9" s="76" t="s">
        <v>93</v>
      </c>
      <c r="O9" s="76" t="s">
        <v>93</v>
      </c>
      <c r="P9" s="76" t="s">
        <v>93</v>
      </c>
      <c r="Q9" s="87" t="s">
        <v>845</v>
      </c>
      <c r="R9" s="76" t="s">
        <v>846</v>
      </c>
      <c r="S9" s="76" t="s">
        <v>100</v>
      </c>
      <c r="T9" s="76">
        <v>18</v>
      </c>
      <c r="U9" s="76" t="s">
        <v>828</v>
      </c>
      <c r="V9" s="76" t="s">
        <v>588</v>
      </c>
      <c r="W9" s="76" t="s">
        <v>105</v>
      </c>
      <c r="X9" s="79">
        <v>40470</v>
      </c>
      <c r="Y9" s="80" t="str">
        <f t="shared" si="0"/>
        <v>6 ปี, 3 เดือน</v>
      </c>
      <c r="Z9" s="80" t="s">
        <v>242</v>
      </c>
      <c r="AA9" s="81" t="s">
        <v>243</v>
      </c>
      <c r="AB9" s="81" t="s">
        <v>829</v>
      </c>
      <c r="AC9" s="81" t="s">
        <v>847</v>
      </c>
      <c r="AD9" s="81">
        <v>9</v>
      </c>
      <c r="AE9" s="81">
        <v>1</v>
      </c>
      <c r="AF9" s="81" t="s">
        <v>848</v>
      </c>
      <c r="AG9" s="84" t="s">
        <v>849</v>
      </c>
      <c r="AH9" s="83">
        <v>39199</v>
      </c>
      <c r="AI9" s="84" t="s">
        <v>248</v>
      </c>
      <c r="AJ9" s="81">
        <v>50</v>
      </c>
      <c r="AK9" s="80" t="str">
        <f t="shared" si="1"/>
        <v>9 ปี, 9 เดือน</v>
      </c>
      <c r="AL9" s="99">
        <v>43742</v>
      </c>
      <c r="AM9" s="80">
        <v>1</v>
      </c>
      <c r="AN9" s="81">
        <v>0</v>
      </c>
      <c r="AO9" s="81">
        <v>0</v>
      </c>
      <c r="AP9" s="81">
        <v>0</v>
      </c>
      <c r="AQ9" s="81">
        <v>0</v>
      </c>
      <c r="AR9" s="81">
        <f t="shared" si="2"/>
        <v>0</v>
      </c>
      <c r="AS9" s="81">
        <f t="shared" si="2"/>
        <v>0</v>
      </c>
      <c r="AT9" s="87" t="s">
        <v>115</v>
      </c>
      <c r="AU9" s="26" t="s">
        <v>122</v>
      </c>
      <c r="AV9" s="88" t="s">
        <v>377</v>
      </c>
      <c r="AW9" s="89"/>
      <c r="AX9" s="89"/>
      <c r="AY9" s="90"/>
      <c r="AZ9" s="90"/>
      <c r="BA9" s="90"/>
      <c r="BB9" s="90"/>
      <c r="BC9" s="91"/>
      <c r="BD9" s="91" t="s">
        <v>269</v>
      </c>
      <c r="BE9" s="87" t="s">
        <v>93</v>
      </c>
      <c r="BF9" s="87" t="s">
        <v>93</v>
      </c>
      <c r="BG9" s="87" t="s">
        <v>93</v>
      </c>
      <c r="BH9" s="87" t="s">
        <v>93</v>
      </c>
      <c r="BI9" s="92"/>
      <c r="BJ9" s="92"/>
      <c r="BK9" s="92"/>
      <c r="BL9" s="92"/>
      <c r="BM9" s="92"/>
      <c r="BN9" s="92" t="s">
        <v>317</v>
      </c>
      <c r="BO9" s="94" t="s">
        <v>318</v>
      </c>
      <c r="BP9" s="94" t="s">
        <v>232</v>
      </c>
      <c r="BQ9" s="94" t="s">
        <v>319</v>
      </c>
      <c r="BR9" s="94" t="s">
        <v>320</v>
      </c>
      <c r="BS9" s="94" t="s">
        <v>235</v>
      </c>
      <c r="BT9" s="94" t="s">
        <v>321</v>
      </c>
      <c r="BU9" s="94" t="s">
        <v>236</v>
      </c>
      <c r="BV9" s="94" t="s">
        <v>322</v>
      </c>
      <c r="BW9" s="94" t="s">
        <v>101</v>
      </c>
      <c r="BX9" s="94" t="s">
        <v>241</v>
      </c>
      <c r="BY9" s="94" t="s">
        <v>323</v>
      </c>
      <c r="BZ9" s="94" t="s">
        <v>128</v>
      </c>
      <c r="CA9" s="94" t="s">
        <v>123</v>
      </c>
      <c r="CB9" s="94" t="s">
        <v>316</v>
      </c>
      <c r="CC9" s="94"/>
      <c r="CD9" s="96" t="s">
        <v>324</v>
      </c>
      <c r="CE9" s="92" t="s">
        <v>325</v>
      </c>
      <c r="CF9" s="92" t="s">
        <v>326</v>
      </c>
      <c r="CG9" s="100" t="s">
        <v>93</v>
      </c>
      <c r="CH9" s="101" t="s">
        <v>250</v>
      </c>
    </row>
    <row r="10" spans="1:86" ht="40.5" customHeight="1" x14ac:dyDescent="0.2">
      <c r="A10" s="76">
        <v>4</v>
      </c>
      <c r="B10" s="83">
        <v>42769</v>
      </c>
      <c r="C10" s="74">
        <v>0.25</v>
      </c>
      <c r="D10" s="76" t="s">
        <v>850</v>
      </c>
      <c r="E10" s="76" t="s">
        <v>851</v>
      </c>
      <c r="F10" s="76" t="s">
        <v>851</v>
      </c>
      <c r="G10" s="76" t="s">
        <v>384</v>
      </c>
      <c r="H10" s="76" t="s">
        <v>93</v>
      </c>
      <c r="I10" s="76" t="s">
        <v>93</v>
      </c>
      <c r="J10" s="76" t="s">
        <v>93</v>
      </c>
      <c r="K10" s="76" t="s">
        <v>93</v>
      </c>
      <c r="L10" s="76" t="s">
        <v>93</v>
      </c>
      <c r="M10" s="76" t="s">
        <v>93</v>
      </c>
      <c r="N10" s="76" t="s">
        <v>93</v>
      </c>
      <c r="O10" s="76" t="s">
        <v>93</v>
      </c>
      <c r="P10" s="76" t="s">
        <v>93</v>
      </c>
      <c r="Q10" s="87" t="s">
        <v>852</v>
      </c>
      <c r="R10" s="81" t="s">
        <v>853</v>
      </c>
      <c r="S10" s="76" t="s">
        <v>100</v>
      </c>
      <c r="T10" s="76">
        <v>48</v>
      </c>
      <c r="U10" s="76" t="s">
        <v>854</v>
      </c>
      <c r="V10" s="76" t="s">
        <v>456</v>
      </c>
      <c r="W10" s="76" t="s">
        <v>323</v>
      </c>
      <c r="X10" s="79">
        <v>40448</v>
      </c>
      <c r="Y10" s="80" t="str">
        <f t="shared" si="0"/>
        <v>6 ปี, 4 เดือน</v>
      </c>
      <c r="Z10" s="80" t="s">
        <v>242</v>
      </c>
      <c r="AA10" s="81" t="s">
        <v>243</v>
      </c>
      <c r="AB10" s="81" t="s">
        <v>855</v>
      </c>
      <c r="AC10" s="81" t="s">
        <v>856</v>
      </c>
      <c r="AD10" s="81">
        <v>9</v>
      </c>
      <c r="AE10" s="81">
        <v>0</v>
      </c>
      <c r="AF10" s="81" t="s">
        <v>857</v>
      </c>
      <c r="AG10" s="84" t="s">
        <v>858</v>
      </c>
      <c r="AH10" s="83">
        <v>40479</v>
      </c>
      <c r="AI10" s="84" t="s">
        <v>248</v>
      </c>
      <c r="AJ10" s="81">
        <v>62</v>
      </c>
      <c r="AK10" s="80" t="str">
        <f t="shared" si="1"/>
        <v>6 ปี, 3 เดือน</v>
      </c>
      <c r="AL10" s="99">
        <v>43871</v>
      </c>
      <c r="AM10" s="80">
        <v>1</v>
      </c>
      <c r="AN10" s="81">
        <v>0</v>
      </c>
      <c r="AO10" s="81">
        <v>0</v>
      </c>
      <c r="AP10" s="81">
        <v>1</v>
      </c>
      <c r="AQ10" s="81">
        <v>0</v>
      </c>
      <c r="AR10" s="81">
        <f t="shared" si="2"/>
        <v>1</v>
      </c>
      <c r="AS10" s="81">
        <f t="shared" si="2"/>
        <v>0</v>
      </c>
      <c r="AT10" s="87" t="s">
        <v>368</v>
      </c>
      <c r="AU10" s="26" t="s">
        <v>122</v>
      </c>
      <c r="AV10" s="88" t="s">
        <v>84</v>
      </c>
      <c r="AW10" s="89"/>
      <c r="AX10" s="89"/>
      <c r="AY10" s="90"/>
      <c r="AZ10" s="90"/>
      <c r="BA10" s="90"/>
      <c r="BB10" s="90"/>
      <c r="BC10" s="91"/>
      <c r="BD10" s="91" t="s">
        <v>269</v>
      </c>
      <c r="BE10" s="87" t="s">
        <v>93</v>
      </c>
      <c r="BF10" s="87" t="s">
        <v>93</v>
      </c>
      <c r="BG10" s="87" t="s">
        <v>93</v>
      </c>
      <c r="BH10" s="87" t="s">
        <v>93</v>
      </c>
      <c r="BI10" s="92"/>
      <c r="BJ10" s="92"/>
      <c r="BK10" s="92"/>
      <c r="BL10" s="92"/>
      <c r="BM10" s="92"/>
      <c r="BN10" s="93" t="s">
        <v>93</v>
      </c>
      <c r="BO10" s="94" t="s">
        <v>332</v>
      </c>
      <c r="BP10" s="94" t="s">
        <v>333</v>
      </c>
      <c r="BQ10" s="94" t="s">
        <v>317</v>
      </c>
      <c r="BR10" s="94" t="s">
        <v>317</v>
      </c>
      <c r="BS10" s="94" t="s">
        <v>334</v>
      </c>
      <c r="BT10" s="94" t="s">
        <v>335</v>
      </c>
      <c r="BU10" s="94" t="s">
        <v>336</v>
      </c>
      <c r="BV10" s="94" t="s">
        <v>337</v>
      </c>
      <c r="BW10" s="94" t="s">
        <v>102</v>
      </c>
      <c r="BX10" s="94" t="s">
        <v>338</v>
      </c>
      <c r="BY10" s="94" t="s">
        <v>339</v>
      </c>
      <c r="BZ10" s="94" t="s">
        <v>340</v>
      </c>
      <c r="CA10" s="100" t="s">
        <v>93</v>
      </c>
      <c r="CB10" s="94" t="s">
        <v>341</v>
      </c>
      <c r="CC10" s="94"/>
      <c r="CD10" s="96" t="s">
        <v>342</v>
      </c>
      <c r="CE10" s="92" t="s">
        <v>343</v>
      </c>
      <c r="CF10" s="92" t="s">
        <v>344</v>
      </c>
      <c r="CG10" s="92"/>
      <c r="CH10" s="92" t="s">
        <v>345</v>
      </c>
    </row>
    <row r="11" spans="1:86" ht="40.5" customHeight="1" x14ac:dyDescent="0.2">
      <c r="A11" s="76">
        <v>5</v>
      </c>
      <c r="B11" s="83">
        <v>42771</v>
      </c>
      <c r="C11" s="74">
        <v>0.20833333333333334</v>
      </c>
      <c r="D11" s="76" t="s">
        <v>859</v>
      </c>
      <c r="E11" s="76" t="s">
        <v>860</v>
      </c>
      <c r="F11" s="76" t="s">
        <v>861</v>
      </c>
      <c r="G11" s="76" t="s">
        <v>862</v>
      </c>
      <c r="H11" s="76" t="s">
        <v>270</v>
      </c>
      <c r="I11" s="76" t="s">
        <v>93</v>
      </c>
      <c r="J11" s="76" t="s">
        <v>93</v>
      </c>
      <c r="K11" s="76" t="s">
        <v>93</v>
      </c>
      <c r="L11" s="76" t="s">
        <v>234</v>
      </c>
      <c r="M11" s="76" t="s">
        <v>93</v>
      </c>
      <c r="N11" s="76" t="s">
        <v>93</v>
      </c>
      <c r="O11" s="76" t="s">
        <v>93</v>
      </c>
      <c r="P11" s="76" t="s">
        <v>93</v>
      </c>
      <c r="Q11" s="87" t="s">
        <v>863</v>
      </c>
      <c r="R11" s="76" t="s">
        <v>864</v>
      </c>
      <c r="S11" s="76" t="s">
        <v>101</v>
      </c>
      <c r="T11" s="76">
        <v>646</v>
      </c>
      <c r="U11" s="76" t="s">
        <v>865</v>
      </c>
      <c r="V11" s="76" t="s">
        <v>497</v>
      </c>
      <c r="W11" s="76" t="s">
        <v>104</v>
      </c>
      <c r="X11" s="79">
        <v>32455</v>
      </c>
      <c r="Y11" s="80" t="str">
        <f t="shared" si="0"/>
        <v>28 ปี, 2 เดือน</v>
      </c>
      <c r="Z11" s="80" t="s">
        <v>242</v>
      </c>
      <c r="AA11" s="81" t="s">
        <v>866</v>
      </c>
      <c r="AB11" s="81" t="s">
        <v>867</v>
      </c>
      <c r="AC11" s="81">
        <v>0</v>
      </c>
      <c r="AD11" s="81">
        <v>9</v>
      </c>
      <c r="AE11" s="81">
        <v>9</v>
      </c>
      <c r="AF11" s="81" t="s">
        <v>868</v>
      </c>
      <c r="AG11" s="84" t="s">
        <v>869</v>
      </c>
      <c r="AH11" s="83">
        <v>33353</v>
      </c>
      <c r="AI11" s="84" t="s">
        <v>248</v>
      </c>
      <c r="AJ11" s="81">
        <v>56</v>
      </c>
      <c r="AK11" s="80" t="str">
        <f t="shared" si="1"/>
        <v>25 ปี, 9 เดือน</v>
      </c>
      <c r="AL11" s="99">
        <v>40131</v>
      </c>
      <c r="AM11" s="81" t="s">
        <v>870</v>
      </c>
      <c r="AN11" s="81">
        <v>0</v>
      </c>
      <c r="AO11" s="81">
        <v>0</v>
      </c>
      <c r="AP11" s="81">
        <v>1</v>
      </c>
      <c r="AQ11" s="81">
        <v>0</v>
      </c>
      <c r="AR11" s="81">
        <f t="shared" si="2"/>
        <v>1</v>
      </c>
      <c r="AS11" s="81">
        <f t="shared" si="2"/>
        <v>0</v>
      </c>
      <c r="AT11" s="87" t="s">
        <v>116</v>
      </c>
      <c r="AU11" s="26" t="s">
        <v>122</v>
      </c>
      <c r="AV11" s="88" t="s">
        <v>369</v>
      </c>
      <c r="AW11" s="89"/>
      <c r="AX11" s="89"/>
      <c r="AY11" s="90"/>
      <c r="AZ11" s="90"/>
      <c r="BA11" s="90"/>
      <c r="BB11" s="90"/>
      <c r="BC11" s="91"/>
      <c r="BD11" s="91" t="s">
        <v>269</v>
      </c>
      <c r="BE11" s="87" t="s">
        <v>93</v>
      </c>
      <c r="BF11" s="87" t="s">
        <v>93</v>
      </c>
      <c r="BG11" s="87" t="s">
        <v>93</v>
      </c>
      <c r="BH11" s="87" t="s">
        <v>93</v>
      </c>
      <c r="BI11" s="92"/>
      <c r="BJ11" s="92"/>
      <c r="BK11" s="92"/>
      <c r="BL11" s="92"/>
      <c r="BM11" s="92"/>
      <c r="BN11" s="93"/>
      <c r="BO11" s="94" t="s">
        <v>370</v>
      </c>
      <c r="BP11" s="94" t="s">
        <v>371</v>
      </c>
      <c r="BQ11" s="100" t="s">
        <v>93</v>
      </c>
      <c r="BR11" s="100" t="s">
        <v>93</v>
      </c>
      <c r="BS11" s="94" t="s">
        <v>372</v>
      </c>
      <c r="BT11" s="94" t="s">
        <v>373</v>
      </c>
      <c r="BU11" s="94" t="s">
        <v>374</v>
      </c>
      <c r="BV11" s="94" t="s">
        <v>317</v>
      </c>
      <c r="BW11" s="94" t="s">
        <v>352</v>
      </c>
      <c r="BX11" s="94" t="s">
        <v>375</v>
      </c>
      <c r="BY11" s="94" t="s">
        <v>376</v>
      </c>
      <c r="BZ11" s="94" t="s">
        <v>116</v>
      </c>
      <c r="CA11" s="94"/>
      <c r="CB11" s="94" t="s">
        <v>377</v>
      </c>
      <c r="CC11" s="94"/>
      <c r="CD11" s="96" t="s">
        <v>378</v>
      </c>
      <c r="CE11" s="92" t="s">
        <v>379</v>
      </c>
      <c r="CF11" s="92" t="s">
        <v>380</v>
      </c>
      <c r="CG11" s="92"/>
      <c r="CH11" s="92"/>
    </row>
    <row r="12" spans="1:86" ht="40.5" customHeight="1" x14ac:dyDescent="0.2">
      <c r="A12" s="81">
        <v>6</v>
      </c>
      <c r="B12" s="79">
        <v>42773</v>
      </c>
      <c r="C12" s="102">
        <v>0.39583333333333331</v>
      </c>
      <c r="D12" s="76" t="s">
        <v>871</v>
      </c>
      <c r="E12" s="76" t="s">
        <v>872</v>
      </c>
      <c r="F12" s="76" t="s">
        <v>873</v>
      </c>
      <c r="G12" s="76" t="s">
        <v>874</v>
      </c>
      <c r="H12" s="76" t="s">
        <v>270</v>
      </c>
      <c r="I12" s="76" t="s">
        <v>93</v>
      </c>
      <c r="J12" s="76" t="s">
        <v>93</v>
      </c>
      <c r="K12" s="76" t="s">
        <v>93</v>
      </c>
      <c r="L12" s="76" t="s">
        <v>93</v>
      </c>
      <c r="M12" s="76" t="s">
        <v>93</v>
      </c>
      <c r="N12" s="76" t="s">
        <v>93</v>
      </c>
      <c r="O12" s="76" t="s">
        <v>93</v>
      </c>
      <c r="P12" s="76" t="s">
        <v>93</v>
      </c>
      <c r="Q12" s="87" t="s">
        <v>875</v>
      </c>
      <c r="R12" s="81" t="s">
        <v>876</v>
      </c>
      <c r="S12" s="76" t="s">
        <v>101</v>
      </c>
      <c r="T12" s="76">
        <v>230</v>
      </c>
      <c r="U12" s="76" t="s">
        <v>877</v>
      </c>
      <c r="V12" s="76" t="s">
        <v>375</v>
      </c>
      <c r="W12" s="76" t="s">
        <v>104</v>
      </c>
      <c r="X12" s="79">
        <v>37918</v>
      </c>
      <c r="Y12" s="80" t="str">
        <f t="shared" si="0"/>
        <v>13 ปี, 3 เดือน</v>
      </c>
      <c r="Z12" s="81" t="s">
        <v>242</v>
      </c>
      <c r="AA12" s="76" t="s">
        <v>878</v>
      </c>
      <c r="AB12" s="76" t="s">
        <v>879</v>
      </c>
      <c r="AC12" s="81" t="s">
        <v>880</v>
      </c>
      <c r="AD12" s="81">
        <v>1</v>
      </c>
      <c r="AE12" s="81">
        <v>9</v>
      </c>
      <c r="AF12" s="81" t="s">
        <v>881</v>
      </c>
      <c r="AG12" s="84" t="s">
        <v>882</v>
      </c>
      <c r="AH12" s="79">
        <v>41848</v>
      </c>
      <c r="AI12" s="84" t="s">
        <v>248</v>
      </c>
      <c r="AJ12" s="81">
        <v>54</v>
      </c>
      <c r="AK12" s="80" t="str">
        <f t="shared" si="1"/>
        <v>2 ปี, 6 เดือน</v>
      </c>
      <c r="AL12" s="83">
        <v>42943</v>
      </c>
      <c r="AM12" s="81">
        <v>1</v>
      </c>
      <c r="AN12" s="76">
        <v>0</v>
      </c>
      <c r="AO12" s="76">
        <v>0</v>
      </c>
      <c r="AP12" s="76">
        <v>0</v>
      </c>
      <c r="AQ12" s="76">
        <v>1</v>
      </c>
      <c r="AR12" s="81">
        <f t="shared" si="2"/>
        <v>0</v>
      </c>
      <c r="AS12" s="81">
        <f t="shared" si="2"/>
        <v>1</v>
      </c>
      <c r="AT12" s="87" t="s">
        <v>116</v>
      </c>
      <c r="AU12" s="87" t="s">
        <v>123</v>
      </c>
      <c r="AV12" s="88" t="s">
        <v>93</v>
      </c>
      <c r="AW12" s="89"/>
      <c r="AX12" s="89"/>
      <c r="AY12" s="90"/>
      <c r="AZ12" s="90"/>
      <c r="BA12" s="90"/>
      <c r="BB12" s="90"/>
      <c r="BC12" s="91"/>
      <c r="BD12" s="91" t="s">
        <v>269</v>
      </c>
      <c r="BE12" s="87" t="s">
        <v>93</v>
      </c>
      <c r="BF12" s="87" t="s">
        <v>93</v>
      </c>
      <c r="BG12" s="87" t="s">
        <v>93</v>
      </c>
      <c r="BH12" s="87" t="s">
        <v>93</v>
      </c>
      <c r="BI12" s="92"/>
      <c r="BJ12" s="92"/>
      <c r="BK12" s="92"/>
      <c r="BL12" s="92"/>
      <c r="BM12" s="92"/>
      <c r="BN12" s="93"/>
      <c r="BO12" s="94" t="s">
        <v>389</v>
      </c>
      <c r="BP12" s="94" t="s">
        <v>390</v>
      </c>
      <c r="BQ12" s="94"/>
      <c r="BR12" s="94"/>
      <c r="BS12" s="94" t="s">
        <v>391</v>
      </c>
      <c r="BT12" s="94" t="s">
        <v>317</v>
      </c>
      <c r="BU12" s="94" t="s">
        <v>392</v>
      </c>
      <c r="BV12" s="100" t="s">
        <v>93</v>
      </c>
      <c r="BW12" s="94" t="s">
        <v>96</v>
      </c>
      <c r="BX12" s="94" t="s">
        <v>393</v>
      </c>
      <c r="BY12" s="94" t="s">
        <v>394</v>
      </c>
      <c r="BZ12" s="94" t="s">
        <v>267</v>
      </c>
      <c r="CA12" s="94"/>
      <c r="CB12" s="94" t="s">
        <v>85</v>
      </c>
      <c r="CC12" s="94"/>
      <c r="CD12" s="96" t="s">
        <v>395</v>
      </c>
      <c r="CE12" s="92" t="s">
        <v>317</v>
      </c>
      <c r="CF12" s="92" t="s">
        <v>396</v>
      </c>
      <c r="CG12" s="92"/>
      <c r="CH12" s="92"/>
    </row>
    <row r="13" spans="1:86" ht="40.5" customHeight="1" x14ac:dyDescent="0.2">
      <c r="A13" s="76">
        <v>7</v>
      </c>
      <c r="B13" s="79">
        <v>42781</v>
      </c>
      <c r="C13" s="74">
        <v>5.5555555555555552E-2</v>
      </c>
      <c r="D13" s="76" t="s">
        <v>883</v>
      </c>
      <c r="E13" s="76" t="s">
        <v>884</v>
      </c>
      <c r="F13" s="76" t="s">
        <v>228</v>
      </c>
      <c r="G13" s="76" t="s">
        <v>400</v>
      </c>
      <c r="H13" s="76" t="s">
        <v>93</v>
      </c>
      <c r="I13" s="76" t="s">
        <v>93</v>
      </c>
      <c r="J13" s="76" t="s">
        <v>93</v>
      </c>
      <c r="K13" s="76" t="s">
        <v>93</v>
      </c>
      <c r="L13" s="76" t="s">
        <v>93</v>
      </c>
      <c r="M13" s="76" t="s">
        <v>93</v>
      </c>
      <c r="N13" s="76" t="s">
        <v>93</v>
      </c>
      <c r="O13" s="76" t="s">
        <v>93</v>
      </c>
      <c r="P13" s="76" t="s">
        <v>93</v>
      </c>
      <c r="Q13" s="87" t="s">
        <v>885</v>
      </c>
      <c r="R13" s="76" t="s">
        <v>886</v>
      </c>
      <c r="S13" s="76" t="s">
        <v>100</v>
      </c>
      <c r="T13" s="76">
        <v>909</v>
      </c>
      <c r="U13" s="76" t="s">
        <v>887</v>
      </c>
      <c r="V13" s="76" t="s">
        <v>602</v>
      </c>
      <c r="W13" s="76" t="s">
        <v>105</v>
      </c>
      <c r="X13" s="79">
        <v>41934</v>
      </c>
      <c r="Y13" s="80" t="str">
        <f t="shared" si="0"/>
        <v>2 ปี, 3 เดือน</v>
      </c>
      <c r="Z13" s="80" t="s">
        <v>242</v>
      </c>
      <c r="AA13" s="81" t="s">
        <v>243</v>
      </c>
      <c r="AB13" s="81" t="s">
        <v>888</v>
      </c>
      <c r="AC13" s="81">
        <v>0</v>
      </c>
      <c r="AD13" s="81">
        <v>9</v>
      </c>
      <c r="AE13" s="81">
        <v>1</v>
      </c>
      <c r="AF13" s="81" t="s">
        <v>889</v>
      </c>
      <c r="AG13" s="84" t="s">
        <v>890</v>
      </c>
      <c r="AH13" s="83"/>
      <c r="AI13" s="84" t="s">
        <v>248</v>
      </c>
      <c r="AJ13" s="81"/>
      <c r="AK13" s="178" t="str">
        <f t="shared" si="1"/>
        <v>117 ปี, 1 เดือน</v>
      </c>
      <c r="AL13" s="99">
        <v>43378</v>
      </c>
      <c r="AM13" s="80">
        <v>1</v>
      </c>
      <c r="AN13" s="76">
        <v>0</v>
      </c>
      <c r="AO13" s="76">
        <v>1</v>
      </c>
      <c r="AP13" s="76">
        <v>1</v>
      </c>
      <c r="AQ13" s="76">
        <v>1</v>
      </c>
      <c r="AR13" s="81">
        <f t="shared" si="2"/>
        <v>1</v>
      </c>
      <c r="AS13" s="81">
        <f t="shared" si="2"/>
        <v>2</v>
      </c>
      <c r="AT13" s="87" t="s">
        <v>457</v>
      </c>
      <c r="AU13" s="87" t="s">
        <v>122</v>
      </c>
      <c r="AV13" s="88" t="s">
        <v>268</v>
      </c>
      <c r="AW13" s="89"/>
      <c r="AX13" s="89"/>
      <c r="AY13" s="90"/>
      <c r="AZ13" s="90"/>
      <c r="BA13" s="90"/>
      <c r="BB13" s="90"/>
      <c r="BC13" s="91"/>
      <c r="BD13" s="91" t="s">
        <v>269</v>
      </c>
      <c r="BE13" s="87" t="s">
        <v>93</v>
      </c>
      <c r="BF13" s="87" t="s">
        <v>93</v>
      </c>
      <c r="BG13" s="87" t="s">
        <v>93</v>
      </c>
      <c r="BH13" s="87" t="s">
        <v>93</v>
      </c>
      <c r="BI13" s="92"/>
      <c r="BJ13" s="92"/>
      <c r="BK13" s="92"/>
      <c r="BL13" s="92"/>
      <c r="BM13" s="92"/>
      <c r="BN13" s="93"/>
      <c r="BO13" s="94" t="s">
        <v>408</v>
      </c>
      <c r="BP13" s="100" t="s">
        <v>93</v>
      </c>
      <c r="BQ13" s="94"/>
      <c r="BR13" s="94"/>
      <c r="BS13" s="94" t="s">
        <v>409</v>
      </c>
      <c r="BT13" s="100" t="s">
        <v>93</v>
      </c>
      <c r="BU13" s="94" t="s">
        <v>410</v>
      </c>
      <c r="BV13" s="94"/>
      <c r="BW13" s="94" t="s">
        <v>411</v>
      </c>
      <c r="BX13" s="94" t="s">
        <v>412</v>
      </c>
      <c r="BY13" s="94" t="s">
        <v>413</v>
      </c>
      <c r="BZ13" s="94" t="s">
        <v>267</v>
      </c>
      <c r="CA13" s="94"/>
      <c r="CB13" s="94" t="s">
        <v>414</v>
      </c>
      <c r="CC13" s="94"/>
      <c r="CD13" s="96" t="s">
        <v>411</v>
      </c>
      <c r="CE13" s="100" t="s">
        <v>93</v>
      </c>
      <c r="CF13" s="92" t="s">
        <v>415</v>
      </c>
      <c r="CG13" s="92"/>
      <c r="CH13" s="92"/>
    </row>
    <row r="14" spans="1:86" ht="40.5" customHeight="1" x14ac:dyDescent="0.2">
      <c r="A14" s="76">
        <v>8</v>
      </c>
      <c r="B14" s="79">
        <v>42781</v>
      </c>
      <c r="C14" s="74">
        <v>0.16666666666666666</v>
      </c>
      <c r="D14" s="76" t="s">
        <v>891</v>
      </c>
      <c r="E14" s="76" t="s">
        <v>892</v>
      </c>
      <c r="F14" s="76" t="s">
        <v>893</v>
      </c>
      <c r="G14" s="76" t="s">
        <v>894</v>
      </c>
      <c r="H14" s="76" t="s">
        <v>270</v>
      </c>
      <c r="I14" s="76" t="s">
        <v>93</v>
      </c>
      <c r="J14" s="76" t="s">
        <v>390</v>
      </c>
      <c r="K14" s="76" t="s">
        <v>93</v>
      </c>
      <c r="L14" s="76" t="s">
        <v>93</v>
      </c>
      <c r="M14" s="76" t="s">
        <v>93</v>
      </c>
      <c r="N14" s="76" t="s">
        <v>93</v>
      </c>
      <c r="O14" s="76" t="s">
        <v>93</v>
      </c>
      <c r="P14" s="76" t="s">
        <v>93</v>
      </c>
      <c r="Q14" s="87" t="s">
        <v>895</v>
      </c>
      <c r="R14" s="76" t="s">
        <v>896</v>
      </c>
      <c r="S14" s="76" t="s">
        <v>100</v>
      </c>
      <c r="T14" s="76">
        <v>70</v>
      </c>
      <c r="U14" s="76" t="s">
        <v>897</v>
      </c>
      <c r="V14" s="76" t="s">
        <v>456</v>
      </c>
      <c r="W14" s="81" t="s">
        <v>323</v>
      </c>
      <c r="X14" s="79">
        <v>40533</v>
      </c>
      <c r="Y14" s="80" t="str">
        <f t="shared" si="0"/>
        <v>6 ปี, 1 เดือน</v>
      </c>
      <c r="Z14" s="80" t="s">
        <v>242</v>
      </c>
      <c r="AA14" s="81" t="s">
        <v>243</v>
      </c>
      <c r="AB14" s="81" t="s">
        <v>898</v>
      </c>
      <c r="AC14" s="81">
        <v>0</v>
      </c>
      <c r="AD14" s="81">
        <v>9</v>
      </c>
      <c r="AE14" s="81">
        <v>0</v>
      </c>
      <c r="AF14" s="81" t="s">
        <v>899</v>
      </c>
      <c r="AG14" s="84" t="s">
        <v>900</v>
      </c>
      <c r="AH14" s="103"/>
      <c r="AI14" s="84" t="s">
        <v>248</v>
      </c>
      <c r="AJ14" s="81"/>
      <c r="AK14" s="178" t="str">
        <f t="shared" si="1"/>
        <v>117 ปี, 1 เดือน</v>
      </c>
      <c r="AL14" s="99">
        <v>43158</v>
      </c>
      <c r="AM14" s="80">
        <v>1</v>
      </c>
      <c r="AN14" s="76">
        <v>0</v>
      </c>
      <c r="AO14" s="76">
        <v>0</v>
      </c>
      <c r="AP14" s="76">
        <v>0</v>
      </c>
      <c r="AQ14" s="76">
        <v>1</v>
      </c>
      <c r="AR14" s="81">
        <f t="shared" si="2"/>
        <v>0</v>
      </c>
      <c r="AS14" s="81">
        <f t="shared" si="2"/>
        <v>1</v>
      </c>
      <c r="AT14" s="87" t="s">
        <v>457</v>
      </c>
      <c r="AU14" s="87" t="s">
        <v>115</v>
      </c>
      <c r="AV14" s="88" t="s">
        <v>369</v>
      </c>
      <c r="AW14" s="89"/>
      <c r="AX14" s="89"/>
      <c r="AY14" s="90"/>
      <c r="AZ14" s="90"/>
      <c r="BA14" s="90"/>
      <c r="BB14" s="90"/>
      <c r="BC14" s="104"/>
      <c r="BD14" s="104" t="s">
        <v>269</v>
      </c>
      <c r="BE14" s="87" t="s">
        <v>93</v>
      </c>
      <c r="BF14" s="87" t="s">
        <v>93</v>
      </c>
      <c r="BG14" s="87" t="s">
        <v>93</v>
      </c>
      <c r="BH14" s="87" t="s">
        <v>93</v>
      </c>
      <c r="BI14" s="92"/>
      <c r="BJ14" s="92"/>
      <c r="BK14" s="92"/>
      <c r="BL14" s="92"/>
      <c r="BM14" s="92"/>
      <c r="BN14" s="93"/>
      <c r="BO14" s="100" t="s">
        <v>93</v>
      </c>
      <c r="BP14" s="94"/>
      <c r="BQ14" s="94"/>
      <c r="BR14" s="94"/>
      <c r="BS14" s="94" t="s">
        <v>317</v>
      </c>
      <c r="BT14" s="94"/>
      <c r="BU14" s="94" t="s">
        <v>408</v>
      </c>
      <c r="BV14" s="94"/>
      <c r="BW14" s="94" t="s">
        <v>425</v>
      </c>
      <c r="BX14" s="94" t="s">
        <v>426</v>
      </c>
      <c r="BY14" s="100" t="s">
        <v>93</v>
      </c>
      <c r="BZ14" s="94" t="s">
        <v>368</v>
      </c>
      <c r="CA14" s="94"/>
      <c r="CB14" s="94" t="s">
        <v>427</v>
      </c>
      <c r="CC14" s="94"/>
      <c r="CD14" s="96" t="s">
        <v>352</v>
      </c>
      <c r="CE14" s="92"/>
      <c r="CF14" s="92" t="s">
        <v>317</v>
      </c>
      <c r="CG14" s="92"/>
      <c r="CH14" s="92"/>
    </row>
    <row r="15" spans="1:86" ht="40.5" customHeight="1" x14ac:dyDescent="0.2">
      <c r="A15" s="76">
        <v>9</v>
      </c>
      <c r="B15" s="79">
        <v>42783</v>
      </c>
      <c r="C15" s="74">
        <v>2.0833333333333332E-2</v>
      </c>
      <c r="D15" s="76" t="s">
        <v>901</v>
      </c>
      <c r="E15" s="76" t="s">
        <v>902</v>
      </c>
      <c r="F15" s="76" t="s">
        <v>228</v>
      </c>
      <c r="G15" s="76" t="s">
        <v>592</v>
      </c>
      <c r="H15" s="76" t="s">
        <v>270</v>
      </c>
      <c r="I15" s="76" t="s">
        <v>93</v>
      </c>
      <c r="J15" s="76" t="s">
        <v>93</v>
      </c>
      <c r="K15" s="76" t="s">
        <v>93</v>
      </c>
      <c r="L15" s="76" t="s">
        <v>93</v>
      </c>
      <c r="M15" s="76" t="s">
        <v>93</v>
      </c>
      <c r="N15" s="76" t="s">
        <v>93</v>
      </c>
      <c r="O15" s="76" t="s">
        <v>336</v>
      </c>
      <c r="P15" s="76" t="s">
        <v>93</v>
      </c>
      <c r="Q15" s="87" t="s">
        <v>903</v>
      </c>
      <c r="R15" s="76" t="s">
        <v>904</v>
      </c>
      <c r="S15" s="76" t="s">
        <v>100</v>
      </c>
      <c r="T15" s="76">
        <v>9906</v>
      </c>
      <c r="U15" s="76" t="s">
        <v>905</v>
      </c>
      <c r="V15" s="76" t="s">
        <v>338</v>
      </c>
      <c r="W15" s="76" t="s">
        <v>323</v>
      </c>
      <c r="X15" s="79">
        <v>41082</v>
      </c>
      <c r="Y15" s="80" t="str">
        <f t="shared" si="0"/>
        <v>4 ปี, 7 เดือน</v>
      </c>
      <c r="Z15" s="80" t="s">
        <v>242</v>
      </c>
      <c r="AA15" s="81" t="s">
        <v>243</v>
      </c>
      <c r="AB15" s="81" t="s">
        <v>906</v>
      </c>
      <c r="AC15" s="81">
        <v>0</v>
      </c>
      <c r="AD15" s="81">
        <v>9</v>
      </c>
      <c r="AE15" s="81">
        <v>9</v>
      </c>
      <c r="AF15" s="81" t="s">
        <v>907</v>
      </c>
      <c r="AG15" s="84" t="s">
        <v>908</v>
      </c>
      <c r="AH15" s="83">
        <v>41730</v>
      </c>
      <c r="AI15" s="84" t="s">
        <v>248</v>
      </c>
      <c r="AJ15" s="81">
        <v>38</v>
      </c>
      <c r="AK15" s="80" t="str">
        <f t="shared" si="1"/>
        <v>2 ปี, 10 เดือน</v>
      </c>
      <c r="AL15" s="99">
        <v>42825</v>
      </c>
      <c r="AM15" s="80">
        <v>1</v>
      </c>
      <c r="AN15" s="76">
        <v>0</v>
      </c>
      <c r="AO15" s="76">
        <v>0</v>
      </c>
      <c r="AP15" s="76">
        <v>0</v>
      </c>
      <c r="AQ15" s="76">
        <v>1</v>
      </c>
      <c r="AR15" s="81">
        <f t="shared" si="2"/>
        <v>0</v>
      </c>
      <c r="AS15" s="81">
        <f t="shared" si="2"/>
        <v>1</v>
      </c>
      <c r="AT15" s="87" t="s">
        <v>116</v>
      </c>
      <c r="AU15" s="87" t="s">
        <v>122</v>
      </c>
      <c r="AV15" s="88" t="s">
        <v>84</v>
      </c>
      <c r="AW15" s="89"/>
      <c r="AX15" s="89"/>
      <c r="AY15" s="90"/>
      <c r="AZ15" s="90"/>
      <c r="BA15" s="90"/>
      <c r="BB15" s="90"/>
      <c r="BC15" s="91"/>
      <c r="BD15" s="91" t="s">
        <v>269</v>
      </c>
      <c r="BE15" s="87" t="s">
        <v>93</v>
      </c>
      <c r="BF15" s="87" t="s">
        <v>93</v>
      </c>
      <c r="BG15" s="87" t="s">
        <v>93</v>
      </c>
      <c r="BH15" s="87" t="s">
        <v>93</v>
      </c>
      <c r="BI15" s="92"/>
      <c r="BJ15" s="92"/>
      <c r="BK15" s="92"/>
      <c r="BL15" s="92"/>
      <c r="BM15" s="92"/>
      <c r="BN15" s="93"/>
      <c r="BO15" s="94"/>
      <c r="BP15" s="94"/>
      <c r="BQ15" s="94"/>
      <c r="BR15" s="94"/>
      <c r="BS15" s="100" t="s">
        <v>93</v>
      </c>
      <c r="BT15" s="94"/>
      <c r="BU15" s="100" t="s">
        <v>93</v>
      </c>
      <c r="BV15" s="94"/>
      <c r="BW15" s="94" t="s">
        <v>439</v>
      </c>
      <c r="BX15" s="94" t="s">
        <v>440</v>
      </c>
      <c r="BY15" s="94"/>
      <c r="BZ15" s="94" t="s">
        <v>441</v>
      </c>
      <c r="CA15" s="94"/>
      <c r="CB15" s="94" t="s">
        <v>442</v>
      </c>
      <c r="CC15" s="94"/>
      <c r="CD15" s="96" t="s">
        <v>443</v>
      </c>
      <c r="CE15" s="92"/>
      <c r="CF15" s="100" t="s">
        <v>93</v>
      </c>
      <c r="CG15" s="92"/>
      <c r="CH15" s="92"/>
    </row>
    <row r="16" spans="1:86" ht="40.5" customHeight="1" x14ac:dyDescent="0.2">
      <c r="A16" s="76">
        <v>10</v>
      </c>
      <c r="B16" s="79">
        <v>42784</v>
      </c>
      <c r="C16" s="74">
        <v>0.46527777777777773</v>
      </c>
      <c r="D16" s="76" t="s">
        <v>909</v>
      </c>
      <c r="E16" s="76" t="s">
        <v>910</v>
      </c>
      <c r="F16" s="76" t="s">
        <v>228</v>
      </c>
      <c r="G16" s="76" t="s">
        <v>540</v>
      </c>
      <c r="H16" s="76" t="s">
        <v>270</v>
      </c>
      <c r="I16" s="76" t="s">
        <v>93</v>
      </c>
      <c r="J16" s="76" t="s">
        <v>93</v>
      </c>
      <c r="K16" s="76" t="s">
        <v>93</v>
      </c>
      <c r="L16" s="76" t="s">
        <v>93</v>
      </c>
      <c r="M16" s="76" t="s">
        <v>93</v>
      </c>
      <c r="N16" s="76" t="s">
        <v>93</v>
      </c>
      <c r="O16" s="76" t="s">
        <v>93</v>
      </c>
      <c r="P16" s="76" t="s">
        <v>93</v>
      </c>
      <c r="Q16" s="146" t="s">
        <v>911</v>
      </c>
      <c r="R16" s="76" t="s">
        <v>912</v>
      </c>
      <c r="S16" s="76" t="s">
        <v>102</v>
      </c>
      <c r="T16" s="76">
        <v>8205</v>
      </c>
      <c r="U16" s="76" t="s">
        <v>913</v>
      </c>
      <c r="V16" s="76" t="s">
        <v>536</v>
      </c>
      <c r="W16" s="76" t="s">
        <v>339</v>
      </c>
      <c r="X16" s="79">
        <v>30336</v>
      </c>
      <c r="Y16" s="80" t="str">
        <f t="shared" si="0"/>
        <v>34 ปี, 0 เดือน</v>
      </c>
      <c r="Z16" s="80" t="s">
        <v>242</v>
      </c>
      <c r="AA16" s="81" t="s">
        <v>914</v>
      </c>
      <c r="AB16" s="81" t="s">
        <v>915</v>
      </c>
      <c r="AC16" s="81" t="s">
        <v>916</v>
      </c>
      <c r="AD16" s="81">
        <v>9</v>
      </c>
      <c r="AE16" s="81">
        <v>0</v>
      </c>
      <c r="AF16" s="81" t="s">
        <v>916</v>
      </c>
      <c r="AG16" s="84" t="s">
        <v>917</v>
      </c>
      <c r="AH16" s="83" t="s">
        <v>93</v>
      </c>
      <c r="AI16" s="84" t="s">
        <v>248</v>
      </c>
      <c r="AJ16" s="81"/>
      <c r="AK16" s="80" t="e">
        <f t="shared" si="1"/>
        <v>#VALUE!</v>
      </c>
      <c r="AL16" s="99">
        <v>43113</v>
      </c>
      <c r="AM16" s="80">
        <v>1</v>
      </c>
      <c r="AN16" s="76">
        <v>0</v>
      </c>
      <c r="AO16" s="76">
        <v>0</v>
      </c>
      <c r="AP16" s="76">
        <v>1</v>
      </c>
      <c r="AQ16" s="76">
        <v>0</v>
      </c>
      <c r="AR16" s="81">
        <f t="shared" si="2"/>
        <v>1</v>
      </c>
      <c r="AS16" s="81">
        <f t="shared" si="2"/>
        <v>0</v>
      </c>
      <c r="AT16" s="87" t="s">
        <v>116</v>
      </c>
      <c r="AU16" s="87" t="s">
        <v>115</v>
      </c>
      <c r="AV16" s="88" t="s">
        <v>377</v>
      </c>
      <c r="AW16" s="89"/>
      <c r="AX16" s="89"/>
      <c r="AY16" s="90"/>
      <c r="AZ16" s="90"/>
      <c r="BA16" s="90"/>
      <c r="BB16" s="90"/>
      <c r="BC16" s="91"/>
      <c r="BD16" s="91" t="s">
        <v>269</v>
      </c>
      <c r="BE16" s="87" t="s">
        <v>93</v>
      </c>
      <c r="BF16" s="87" t="s">
        <v>93</v>
      </c>
      <c r="BG16" s="87" t="s">
        <v>93</v>
      </c>
      <c r="BH16" s="87" t="s">
        <v>93</v>
      </c>
      <c r="BI16" s="92"/>
      <c r="BJ16" s="92"/>
      <c r="BK16" s="92"/>
      <c r="BL16" s="92"/>
      <c r="BM16" s="92"/>
      <c r="BN16" s="93"/>
      <c r="BO16" s="94"/>
      <c r="BP16" s="94"/>
      <c r="BQ16" s="94"/>
      <c r="BR16" s="94"/>
      <c r="BS16" s="94"/>
      <c r="BT16" s="94"/>
      <c r="BU16" s="94"/>
      <c r="BV16" s="94"/>
      <c r="BW16" s="100" t="s">
        <v>93</v>
      </c>
      <c r="BX16" s="94" t="s">
        <v>456</v>
      </c>
      <c r="BY16" s="94"/>
      <c r="BZ16" s="94" t="s">
        <v>457</v>
      </c>
      <c r="CA16" s="94"/>
      <c r="CB16" s="94" t="s">
        <v>458</v>
      </c>
      <c r="CC16" s="94"/>
      <c r="CD16" s="96" t="s">
        <v>459</v>
      </c>
      <c r="CE16" s="92"/>
      <c r="CF16" s="92"/>
      <c r="CG16" s="92"/>
      <c r="CH16" s="92"/>
    </row>
    <row r="17" spans="1:86" ht="40.5" customHeight="1" x14ac:dyDescent="0.2">
      <c r="A17" s="76">
        <v>11</v>
      </c>
      <c r="B17" s="79">
        <v>42785</v>
      </c>
      <c r="C17" s="74">
        <v>0.83333333333333337</v>
      </c>
      <c r="D17" s="76" t="s">
        <v>918</v>
      </c>
      <c r="E17" s="76" t="s">
        <v>919</v>
      </c>
      <c r="F17" s="76" t="s">
        <v>228</v>
      </c>
      <c r="G17" s="76" t="s">
        <v>894</v>
      </c>
      <c r="H17" s="76" t="s">
        <v>93</v>
      </c>
      <c r="I17" s="76" t="s">
        <v>93</v>
      </c>
      <c r="J17" s="76" t="s">
        <v>93</v>
      </c>
      <c r="K17" s="76" t="s">
        <v>93</v>
      </c>
      <c r="L17" s="76" t="s">
        <v>93</v>
      </c>
      <c r="M17" s="76" t="s">
        <v>93</v>
      </c>
      <c r="N17" s="76" t="s">
        <v>93</v>
      </c>
      <c r="O17" s="76" t="s">
        <v>93</v>
      </c>
      <c r="P17" s="76" t="s">
        <v>93</v>
      </c>
      <c r="Q17" s="87" t="s">
        <v>920</v>
      </c>
      <c r="R17" s="76" t="s">
        <v>921</v>
      </c>
      <c r="S17" s="76" t="s">
        <v>101</v>
      </c>
      <c r="T17" s="76">
        <v>426</v>
      </c>
      <c r="U17" s="76" t="s">
        <v>922</v>
      </c>
      <c r="V17" s="76" t="s">
        <v>456</v>
      </c>
      <c r="W17" s="76" t="s">
        <v>323</v>
      </c>
      <c r="X17" s="79">
        <v>40977</v>
      </c>
      <c r="Y17" s="80" t="str">
        <f t="shared" si="0"/>
        <v>4 ปี, 11 เดือน</v>
      </c>
      <c r="Z17" s="80" t="s">
        <v>242</v>
      </c>
      <c r="AA17" s="81" t="s">
        <v>243</v>
      </c>
      <c r="AB17" s="81" t="s">
        <v>923</v>
      </c>
      <c r="AC17" s="81" t="s">
        <v>924</v>
      </c>
      <c r="AD17" s="81">
        <v>9</v>
      </c>
      <c r="AE17" s="81">
        <v>9</v>
      </c>
      <c r="AF17" s="81" t="s">
        <v>925</v>
      </c>
      <c r="AG17" s="84" t="s">
        <v>926</v>
      </c>
      <c r="AH17" s="83">
        <v>41148</v>
      </c>
      <c r="AI17" s="84" t="s">
        <v>248</v>
      </c>
      <c r="AJ17" s="81">
        <v>33</v>
      </c>
      <c r="AK17" s="80" t="str">
        <f t="shared" si="1"/>
        <v>4 ปี, 5 เดือน</v>
      </c>
      <c r="AL17" s="99">
        <v>43750</v>
      </c>
      <c r="AM17" s="80">
        <v>1</v>
      </c>
      <c r="AN17" s="76">
        <v>0</v>
      </c>
      <c r="AO17" s="76">
        <v>1</v>
      </c>
      <c r="AP17" s="76">
        <v>0</v>
      </c>
      <c r="AQ17" s="76">
        <v>0</v>
      </c>
      <c r="AR17" s="81">
        <f t="shared" si="2"/>
        <v>0</v>
      </c>
      <c r="AS17" s="81">
        <f t="shared" si="2"/>
        <v>1</v>
      </c>
      <c r="AT17" s="87" t="s">
        <v>118</v>
      </c>
      <c r="AU17" s="87" t="s">
        <v>115</v>
      </c>
      <c r="AV17" s="88" t="s">
        <v>91</v>
      </c>
      <c r="AW17" s="89"/>
      <c r="AX17" s="89"/>
      <c r="AY17" s="90"/>
      <c r="AZ17" s="90"/>
      <c r="BA17" s="90"/>
      <c r="BB17" s="90"/>
      <c r="BC17" s="91"/>
      <c r="BD17" s="104" t="s">
        <v>269</v>
      </c>
      <c r="BE17" s="76" t="s">
        <v>93</v>
      </c>
      <c r="BF17" s="76" t="s">
        <v>93</v>
      </c>
      <c r="BG17" s="76" t="s">
        <v>93</v>
      </c>
      <c r="BH17" s="76" t="s">
        <v>93</v>
      </c>
      <c r="BI17" s="92"/>
      <c r="BJ17" s="92"/>
      <c r="BK17" s="92"/>
      <c r="BL17" s="92"/>
      <c r="BM17" s="92"/>
      <c r="BN17" s="93"/>
      <c r="BO17" s="94"/>
      <c r="BP17" s="94"/>
      <c r="BQ17" s="94"/>
      <c r="BR17" s="94"/>
      <c r="BS17" s="94"/>
      <c r="BT17" s="94"/>
      <c r="BU17" s="94"/>
      <c r="BV17" s="94"/>
      <c r="BW17" s="94" t="s">
        <v>470</v>
      </c>
      <c r="BX17" s="94" t="s">
        <v>471</v>
      </c>
      <c r="BY17" s="94"/>
      <c r="BZ17" s="94" t="s">
        <v>115</v>
      </c>
      <c r="CA17" s="94"/>
      <c r="CB17" s="94" t="s">
        <v>472</v>
      </c>
      <c r="CC17" s="94"/>
      <c r="CD17" s="96" t="s">
        <v>473</v>
      </c>
      <c r="CE17" s="92"/>
      <c r="CF17" s="92"/>
      <c r="CG17" s="92"/>
      <c r="CH17" s="92"/>
    </row>
    <row r="18" spans="1:86" ht="40.5" customHeight="1" x14ac:dyDescent="0.2">
      <c r="A18" s="105">
        <v>12</v>
      </c>
      <c r="B18" s="110">
        <v>42786</v>
      </c>
      <c r="C18" s="107">
        <v>5.2083333333333336E-2</v>
      </c>
      <c r="D18" s="105" t="s">
        <v>927</v>
      </c>
      <c r="E18" s="105" t="s">
        <v>500</v>
      </c>
      <c r="F18" s="105" t="s">
        <v>228</v>
      </c>
      <c r="G18" s="105" t="s">
        <v>928</v>
      </c>
      <c r="H18" s="105" t="s">
        <v>270</v>
      </c>
      <c r="I18" s="105" t="s">
        <v>231</v>
      </c>
      <c r="J18" s="105" t="s">
        <v>232</v>
      </c>
      <c r="K18" s="105" t="s">
        <v>233</v>
      </c>
      <c r="L18" s="105" t="s">
        <v>234</v>
      </c>
      <c r="M18" s="105" t="s">
        <v>296</v>
      </c>
      <c r="N18" s="105" t="s">
        <v>274</v>
      </c>
      <c r="O18" s="105" t="s">
        <v>336</v>
      </c>
      <c r="P18" s="105" t="s">
        <v>299</v>
      </c>
      <c r="Q18" s="108" t="s">
        <v>929</v>
      </c>
      <c r="R18" s="105" t="s">
        <v>930</v>
      </c>
      <c r="S18" s="105" t="s">
        <v>100</v>
      </c>
      <c r="T18" s="105">
        <v>4</v>
      </c>
      <c r="U18" s="105" t="s">
        <v>931</v>
      </c>
      <c r="V18" s="105" t="s">
        <v>393</v>
      </c>
      <c r="W18" s="105" t="s">
        <v>104</v>
      </c>
      <c r="X18" s="110">
        <v>35062</v>
      </c>
      <c r="Y18" s="80" t="str">
        <f>DATEDIF(X18,B18,"y") &amp; " ปี, " &amp; DATEDIF(X18,B18,"ym") &amp; " เดือน"</f>
        <v>21 ปี, 1 เดือน</v>
      </c>
      <c r="Z18" s="111" t="s">
        <v>242</v>
      </c>
      <c r="AA18" s="112" t="s">
        <v>243</v>
      </c>
      <c r="AB18" s="112" t="s">
        <v>932</v>
      </c>
      <c r="AC18" s="112">
        <v>0</v>
      </c>
      <c r="AD18" s="112">
        <v>9</v>
      </c>
      <c r="AE18" s="112">
        <v>9</v>
      </c>
      <c r="AF18" s="112" t="s">
        <v>933</v>
      </c>
      <c r="AG18" s="113" t="s">
        <v>934</v>
      </c>
      <c r="AH18" s="114">
        <v>42368</v>
      </c>
      <c r="AI18" s="113" t="s">
        <v>248</v>
      </c>
      <c r="AJ18" s="112"/>
      <c r="AK18" s="80" t="str">
        <f t="shared" si="1"/>
        <v>1 ปี, 1 เดือน</v>
      </c>
      <c r="AL18" s="115">
        <v>43463</v>
      </c>
      <c r="AM18" s="111">
        <v>1</v>
      </c>
      <c r="AN18" s="105">
        <v>0</v>
      </c>
      <c r="AO18" s="105">
        <v>1</v>
      </c>
      <c r="AP18" s="105">
        <v>0</v>
      </c>
      <c r="AQ18" s="105">
        <v>2</v>
      </c>
      <c r="AR18" s="81">
        <f t="shared" si="2"/>
        <v>0</v>
      </c>
      <c r="AS18" s="81">
        <f t="shared" si="2"/>
        <v>3</v>
      </c>
      <c r="AT18" s="105" t="s">
        <v>368</v>
      </c>
      <c r="AU18" s="105" t="s">
        <v>122</v>
      </c>
      <c r="AV18" s="116" t="s">
        <v>84</v>
      </c>
      <c r="AW18" s="117"/>
      <c r="AX18" s="117"/>
      <c r="AY18" s="117"/>
      <c r="AZ18" s="117"/>
      <c r="BA18" s="117"/>
      <c r="BB18" s="117"/>
      <c r="BC18" s="118"/>
      <c r="BD18" s="118" t="s">
        <v>269</v>
      </c>
      <c r="BE18" s="105" t="s">
        <v>93</v>
      </c>
      <c r="BF18" s="105" t="s">
        <v>93</v>
      </c>
      <c r="BG18" s="105" t="s">
        <v>93</v>
      </c>
      <c r="BH18" s="105" t="s">
        <v>93</v>
      </c>
      <c r="BI18" s="119"/>
      <c r="BJ18" s="119"/>
      <c r="BK18" s="119"/>
      <c r="BL18" s="119"/>
      <c r="BM18" s="119"/>
      <c r="BN18" s="120"/>
      <c r="BO18" s="121"/>
      <c r="BP18" s="121"/>
      <c r="BQ18" s="121"/>
      <c r="BR18" s="121"/>
      <c r="BS18" s="121"/>
      <c r="BT18" s="121"/>
      <c r="BU18" s="121"/>
      <c r="BV18" s="121"/>
      <c r="BW18" s="121"/>
      <c r="BX18" s="121" t="s">
        <v>485</v>
      </c>
      <c r="BY18" s="121"/>
      <c r="BZ18" s="121" t="s">
        <v>150</v>
      </c>
      <c r="CA18" s="121"/>
      <c r="CB18" s="121" t="s">
        <v>486</v>
      </c>
      <c r="CC18" s="121"/>
      <c r="CD18" s="122" t="s">
        <v>368</v>
      </c>
      <c r="CE18" s="119"/>
      <c r="CF18" s="119"/>
      <c r="CG18" s="119"/>
      <c r="CH18" s="119"/>
    </row>
    <row r="19" spans="1:86" ht="40.5" customHeight="1" x14ac:dyDescent="0.2">
      <c r="A19" s="76">
        <v>13</v>
      </c>
      <c r="B19" s="83">
        <v>42787</v>
      </c>
      <c r="C19" s="74">
        <v>0.94444444444444453</v>
      </c>
      <c r="D19" s="76" t="s">
        <v>850</v>
      </c>
      <c r="E19" s="76" t="s">
        <v>93</v>
      </c>
      <c r="F19" s="76" t="s">
        <v>228</v>
      </c>
      <c r="G19" s="76" t="s">
        <v>935</v>
      </c>
      <c r="H19" s="76" t="s">
        <v>270</v>
      </c>
      <c r="I19" s="76" t="s">
        <v>93</v>
      </c>
      <c r="J19" s="76" t="s">
        <v>93</v>
      </c>
      <c r="K19" s="76" t="s">
        <v>93</v>
      </c>
      <c r="L19" s="76" t="s">
        <v>93</v>
      </c>
      <c r="M19" s="76" t="s">
        <v>93</v>
      </c>
      <c r="N19" s="76" t="s">
        <v>317</v>
      </c>
      <c r="O19" s="76" t="s">
        <v>93</v>
      </c>
      <c r="P19" s="76" t="s">
        <v>93</v>
      </c>
      <c r="Q19" s="87" t="s">
        <v>936</v>
      </c>
      <c r="R19" s="81" t="s">
        <v>937</v>
      </c>
      <c r="S19" s="76" t="s">
        <v>276</v>
      </c>
      <c r="T19" s="76">
        <v>47</v>
      </c>
      <c r="U19" s="76" t="s">
        <v>938</v>
      </c>
      <c r="V19" s="76" t="s">
        <v>564</v>
      </c>
      <c r="W19" s="76" t="s">
        <v>104</v>
      </c>
      <c r="X19" s="79">
        <v>33501</v>
      </c>
      <c r="Y19" s="80" t="str">
        <f t="shared" si="0"/>
        <v>25 ปี, 5 เดือน</v>
      </c>
      <c r="Z19" s="80" t="s">
        <v>242</v>
      </c>
      <c r="AA19" s="81" t="s">
        <v>939</v>
      </c>
      <c r="AB19" s="81" t="s">
        <v>940</v>
      </c>
      <c r="AC19" s="81">
        <v>0</v>
      </c>
      <c r="AD19" s="81">
        <v>9</v>
      </c>
      <c r="AE19" s="81">
        <v>9</v>
      </c>
      <c r="AF19" s="81" t="s">
        <v>941</v>
      </c>
      <c r="AG19" s="84" t="s">
        <v>942</v>
      </c>
      <c r="AH19" s="83">
        <v>33717</v>
      </c>
      <c r="AI19" s="84" t="s">
        <v>248</v>
      </c>
      <c r="AJ19" s="81">
        <v>52</v>
      </c>
      <c r="AK19" s="80" t="str">
        <f t="shared" si="1"/>
        <v>24 ปี, 9 เดือน</v>
      </c>
      <c r="AL19" s="99">
        <v>43582</v>
      </c>
      <c r="AM19" s="80">
        <v>1</v>
      </c>
      <c r="AN19" s="76">
        <v>0</v>
      </c>
      <c r="AO19" s="76">
        <v>0</v>
      </c>
      <c r="AP19" s="76">
        <v>0</v>
      </c>
      <c r="AQ19" s="76">
        <v>1</v>
      </c>
      <c r="AR19" s="81">
        <f t="shared" si="2"/>
        <v>0</v>
      </c>
      <c r="AS19" s="81">
        <f t="shared" si="2"/>
        <v>1</v>
      </c>
      <c r="AT19" s="87" t="s">
        <v>116</v>
      </c>
      <c r="AU19" s="87" t="s">
        <v>122</v>
      </c>
      <c r="AV19" s="88" t="s">
        <v>84</v>
      </c>
      <c r="AW19" s="89"/>
      <c r="AX19" s="89"/>
      <c r="AY19" s="90"/>
      <c r="AZ19" s="90"/>
      <c r="BA19" s="90"/>
      <c r="BB19" s="90"/>
      <c r="BC19" s="26"/>
      <c r="BD19" s="26" t="s">
        <v>269</v>
      </c>
      <c r="BE19" s="76" t="s">
        <v>93</v>
      </c>
      <c r="BF19" s="76" t="s">
        <v>93</v>
      </c>
      <c r="BG19" s="76" t="s">
        <v>93</v>
      </c>
      <c r="BH19" s="76" t="s">
        <v>93</v>
      </c>
      <c r="BI19" s="123"/>
      <c r="BJ19" s="123"/>
      <c r="BK19" s="123"/>
      <c r="BL19" s="123"/>
      <c r="BM19" s="123"/>
      <c r="BN19" s="123"/>
      <c r="BO19" s="123"/>
      <c r="BP19" s="123"/>
      <c r="BQ19" s="123"/>
      <c r="BR19" s="123"/>
      <c r="BS19" s="123"/>
      <c r="BT19" s="123"/>
      <c r="BU19" s="123"/>
      <c r="BV19" s="123"/>
      <c r="BW19" s="123"/>
      <c r="BX19" s="123" t="s">
        <v>497</v>
      </c>
      <c r="BY19" s="123"/>
      <c r="BZ19" s="123" t="s">
        <v>151</v>
      </c>
      <c r="CA19" s="123"/>
      <c r="CB19" s="123" t="s">
        <v>498</v>
      </c>
      <c r="CC19" s="123"/>
      <c r="CD19" s="123" t="s">
        <v>441</v>
      </c>
      <c r="CE19" s="123"/>
      <c r="CF19" s="123"/>
      <c r="CG19" s="123"/>
      <c r="CH19" s="123"/>
    </row>
    <row r="20" spans="1:86" ht="40.5" customHeight="1" x14ac:dyDescent="0.2">
      <c r="A20" s="73">
        <v>14</v>
      </c>
      <c r="B20" s="132">
        <v>42789</v>
      </c>
      <c r="C20" s="127">
        <v>6.2499999999999995E-3</v>
      </c>
      <c r="D20" s="128" t="s">
        <v>943</v>
      </c>
      <c r="E20" s="73" t="s">
        <v>944</v>
      </c>
      <c r="F20" s="73" t="s">
        <v>945</v>
      </c>
      <c r="G20" s="73" t="s">
        <v>229</v>
      </c>
      <c r="H20" s="73" t="s">
        <v>93</v>
      </c>
      <c r="I20" s="73" t="s">
        <v>93</v>
      </c>
      <c r="J20" s="73" t="s">
        <v>93</v>
      </c>
      <c r="K20" s="73" t="s">
        <v>93</v>
      </c>
      <c r="L20" s="73" t="s">
        <v>93</v>
      </c>
      <c r="M20" s="73" t="s">
        <v>93</v>
      </c>
      <c r="N20" s="73" t="s">
        <v>93</v>
      </c>
      <c r="O20" s="73" t="s">
        <v>93</v>
      </c>
      <c r="P20" s="73" t="s">
        <v>93</v>
      </c>
      <c r="Q20" s="77" t="s">
        <v>946</v>
      </c>
      <c r="R20" s="73" t="s">
        <v>947</v>
      </c>
      <c r="S20" s="73" t="s">
        <v>100</v>
      </c>
      <c r="T20" s="73">
        <v>927</v>
      </c>
      <c r="U20" s="73" t="s">
        <v>948</v>
      </c>
      <c r="V20" s="73" t="s">
        <v>241</v>
      </c>
      <c r="W20" s="73" t="s">
        <v>104</v>
      </c>
      <c r="X20" s="129">
        <v>32601</v>
      </c>
      <c r="Y20" s="86" t="str">
        <f t="shared" si="0"/>
        <v>27 ปี, 10 เดือน</v>
      </c>
      <c r="Z20" s="86" t="s">
        <v>242</v>
      </c>
      <c r="AA20" s="130" t="s">
        <v>243</v>
      </c>
      <c r="AB20" s="130" t="s">
        <v>949</v>
      </c>
      <c r="AC20" s="130" t="s">
        <v>950</v>
      </c>
      <c r="AD20" s="130">
        <v>9</v>
      </c>
      <c r="AE20" s="130">
        <v>9</v>
      </c>
      <c r="AF20" s="130" t="s">
        <v>951</v>
      </c>
      <c r="AG20" s="131" t="s">
        <v>952</v>
      </c>
      <c r="AH20" s="132">
        <v>40011</v>
      </c>
      <c r="AI20" s="131" t="s">
        <v>248</v>
      </c>
      <c r="AJ20" s="130">
        <v>40</v>
      </c>
      <c r="AK20" s="86" t="str">
        <f t="shared" si="1"/>
        <v>7 ปี, 7 เดือน</v>
      </c>
      <c r="AL20" s="85">
        <v>42201</v>
      </c>
      <c r="AM20" s="86">
        <v>1</v>
      </c>
      <c r="AN20" s="73">
        <v>0</v>
      </c>
      <c r="AO20" s="73">
        <v>0</v>
      </c>
      <c r="AP20" s="73">
        <v>0</v>
      </c>
      <c r="AQ20" s="73">
        <v>0</v>
      </c>
      <c r="AR20" s="130">
        <f t="shared" si="2"/>
        <v>0</v>
      </c>
      <c r="AS20" s="130">
        <f t="shared" si="2"/>
        <v>0</v>
      </c>
      <c r="AT20" s="77" t="s">
        <v>150</v>
      </c>
      <c r="AU20" s="77" t="s">
        <v>122</v>
      </c>
      <c r="AV20" s="133" t="s">
        <v>377</v>
      </c>
      <c r="AW20" s="134"/>
      <c r="AX20" s="134"/>
      <c r="AY20" s="135"/>
      <c r="AZ20" s="135"/>
      <c r="BA20" s="135"/>
      <c r="BB20" s="135"/>
      <c r="BC20" s="77"/>
      <c r="BD20" s="77" t="s">
        <v>269</v>
      </c>
      <c r="BE20" s="73" t="s">
        <v>93</v>
      </c>
      <c r="BF20" s="77" t="s">
        <v>93</v>
      </c>
      <c r="BG20" s="77" t="s">
        <v>93</v>
      </c>
      <c r="BH20" s="77" t="s">
        <v>93</v>
      </c>
      <c r="BI20" s="77"/>
      <c r="BJ20" s="77"/>
      <c r="BK20" s="77"/>
      <c r="BL20" s="77"/>
      <c r="BM20" s="77"/>
      <c r="BN20" s="77"/>
      <c r="BO20" s="77"/>
      <c r="BP20" s="77"/>
      <c r="BQ20" s="77"/>
      <c r="BR20" s="77"/>
      <c r="BS20" s="77"/>
      <c r="BT20" s="77"/>
      <c r="BU20" s="77"/>
      <c r="BV20" s="77"/>
      <c r="BW20" s="77"/>
      <c r="BX20" s="77" t="s">
        <v>511</v>
      </c>
      <c r="BY20" s="77"/>
      <c r="BZ20" s="77" t="s">
        <v>512</v>
      </c>
      <c r="CA20" s="77"/>
      <c r="CB20" s="77" t="s">
        <v>513</v>
      </c>
      <c r="CC20" s="77"/>
      <c r="CD20" s="77" t="s">
        <v>457</v>
      </c>
      <c r="CE20" s="77"/>
      <c r="CF20" s="77"/>
      <c r="CG20" s="77"/>
      <c r="CH20" s="77"/>
    </row>
    <row r="21" spans="1:86" ht="40.5" customHeight="1" x14ac:dyDescent="0.2">
      <c r="A21" s="75">
        <v>15</v>
      </c>
      <c r="B21" s="83">
        <v>42790</v>
      </c>
      <c r="C21" s="179">
        <v>0.12847222222222224</v>
      </c>
      <c r="D21" s="75" t="s">
        <v>953</v>
      </c>
      <c r="E21" s="75" t="s">
        <v>954</v>
      </c>
      <c r="F21" s="75" t="s">
        <v>955</v>
      </c>
      <c r="G21" s="75" t="s">
        <v>928</v>
      </c>
      <c r="H21" s="75" t="s">
        <v>270</v>
      </c>
      <c r="I21" s="75" t="s">
        <v>231</v>
      </c>
      <c r="J21" s="75" t="s">
        <v>294</v>
      </c>
      <c r="K21" s="75" t="s">
        <v>295</v>
      </c>
      <c r="L21" s="75" t="s">
        <v>234</v>
      </c>
      <c r="M21" s="75" t="s">
        <v>273</v>
      </c>
      <c r="N21" s="75" t="s">
        <v>274</v>
      </c>
      <c r="O21" s="75" t="s">
        <v>374</v>
      </c>
      <c r="P21" s="75" t="s">
        <v>299</v>
      </c>
      <c r="Q21" s="168" t="s">
        <v>956</v>
      </c>
      <c r="R21" s="162" t="s">
        <v>957</v>
      </c>
      <c r="S21" s="75" t="s">
        <v>100</v>
      </c>
      <c r="T21" s="75">
        <v>9903</v>
      </c>
      <c r="U21" s="75" t="s">
        <v>958</v>
      </c>
      <c r="V21" s="75" t="s">
        <v>241</v>
      </c>
      <c r="W21" s="75" t="s">
        <v>104</v>
      </c>
      <c r="X21" s="163">
        <v>38261</v>
      </c>
      <c r="Y21" s="80" t="str">
        <f t="shared" si="0"/>
        <v>12 ปี, 4 เดือน</v>
      </c>
      <c r="Z21" s="164" t="s">
        <v>242</v>
      </c>
      <c r="AA21" s="165" t="s">
        <v>243</v>
      </c>
      <c r="AB21" s="165" t="s">
        <v>959</v>
      </c>
      <c r="AC21" s="165" t="s">
        <v>960</v>
      </c>
      <c r="AD21" s="165">
        <v>1</v>
      </c>
      <c r="AE21" s="165">
        <v>1</v>
      </c>
      <c r="AF21" s="165" t="s">
        <v>961</v>
      </c>
      <c r="AG21" s="166" t="s">
        <v>962</v>
      </c>
      <c r="AH21" s="160">
        <v>40961</v>
      </c>
      <c r="AI21" s="166" t="s">
        <v>248</v>
      </c>
      <c r="AJ21" s="165">
        <v>46</v>
      </c>
      <c r="AK21" s="80" t="str">
        <f t="shared" si="1"/>
        <v>5 ปี, 0 เดือน</v>
      </c>
      <c r="AL21" s="167">
        <v>43152</v>
      </c>
      <c r="AM21" s="164">
        <v>1</v>
      </c>
      <c r="AN21" s="75">
        <v>0</v>
      </c>
      <c r="AO21" s="75">
        <v>2</v>
      </c>
      <c r="AP21" s="75">
        <v>0</v>
      </c>
      <c r="AQ21" s="75">
        <v>0</v>
      </c>
      <c r="AR21" s="81">
        <f t="shared" si="2"/>
        <v>0</v>
      </c>
      <c r="AS21" s="81">
        <f t="shared" si="2"/>
        <v>2</v>
      </c>
      <c r="AT21" s="168" t="s">
        <v>368</v>
      </c>
      <c r="AU21" s="168" t="s">
        <v>115</v>
      </c>
      <c r="AV21" s="169" t="s">
        <v>565</v>
      </c>
      <c r="AW21" s="170"/>
      <c r="AX21" s="170"/>
      <c r="AY21" s="171"/>
      <c r="AZ21" s="171"/>
      <c r="BA21" s="171"/>
      <c r="BB21" s="171"/>
      <c r="BC21" s="172"/>
      <c r="BD21" s="172" t="s">
        <v>269</v>
      </c>
      <c r="BE21" s="168" t="s">
        <v>302</v>
      </c>
      <c r="BF21" s="168" t="s">
        <v>764</v>
      </c>
      <c r="BG21" s="168" t="s">
        <v>280</v>
      </c>
      <c r="BH21" s="168" t="s">
        <v>764</v>
      </c>
      <c r="BI21" s="92"/>
      <c r="BJ21" s="92"/>
      <c r="BK21" s="92"/>
      <c r="BL21" s="92"/>
      <c r="BM21" s="92"/>
      <c r="BN21" s="93"/>
      <c r="BO21" s="94"/>
      <c r="BP21" s="94"/>
      <c r="BQ21" s="94"/>
      <c r="BR21" s="94"/>
      <c r="BS21" s="94"/>
      <c r="BT21" s="94"/>
      <c r="BU21" s="94"/>
      <c r="BV21" s="94"/>
      <c r="BW21" s="94"/>
      <c r="BX21" s="94" t="s">
        <v>816</v>
      </c>
      <c r="BY21" s="94"/>
      <c r="BZ21" s="94" t="s">
        <v>551</v>
      </c>
      <c r="CA21" s="94"/>
      <c r="CB21" s="94" t="s">
        <v>86</v>
      </c>
      <c r="CC21" s="94"/>
      <c r="CD21" s="96" t="s">
        <v>150</v>
      </c>
      <c r="CE21" s="92"/>
      <c r="CF21" s="92"/>
      <c r="CG21" s="92"/>
      <c r="CH21" s="92"/>
    </row>
    <row r="22" spans="1:86" ht="40.5" customHeight="1" x14ac:dyDescent="0.2">
      <c r="A22" s="136">
        <v>16</v>
      </c>
      <c r="B22" s="83">
        <v>42791</v>
      </c>
      <c r="C22" s="180">
        <v>0.39583333333333331</v>
      </c>
      <c r="D22" s="76" t="s">
        <v>963</v>
      </c>
      <c r="E22" s="136" t="s">
        <v>964</v>
      </c>
      <c r="F22" s="136" t="s">
        <v>228</v>
      </c>
      <c r="G22" s="136" t="s">
        <v>384</v>
      </c>
      <c r="H22" s="76" t="s">
        <v>93</v>
      </c>
      <c r="I22" s="76" t="s">
        <v>93</v>
      </c>
      <c r="J22" s="76" t="s">
        <v>93</v>
      </c>
      <c r="K22" s="76" t="s">
        <v>93</v>
      </c>
      <c r="L22" s="76" t="s">
        <v>93</v>
      </c>
      <c r="M22" s="76" t="s">
        <v>93</v>
      </c>
      <c r="N22" s="76" t="s">
        <v>93</v>
      </c>
      <c r="O22" s="76" t="s">
        <v>93</v>
      </c>
      <c r="P22" s="76" t="s">
        <v>93</v>
      </c>
      <c r="Q22" s="146" t="s">
        <v>965</v>
      </c>
      <c r="R22" s="76" t="s">
        <v>966</v>
      </c>
      <c r="S22" s="76" t="s">
        <v>100</v>
      </c>
      <c r="T22" s="76">
        <v>9909</v>
      </c>
      <c r="U22" s="76" t="s">
        <v>967</v>
      </c>
      <c r="V22" s="76" t="s">
        <v>241</v>
      </c>
      <c r="W22" s="76" t="s">
        <v>104</v>
      </c>
      <c r="X22" s="79">
        <v>31182</v>
      </c>
      <c r="Y22" s="80" t="str">
        <f t="shared" si="0"/>
        <v>31 ปี, 9 เดือน</v>
      </c>
      <c r="Z22" s="80" t="s">
        <v>242</v>
      </c>
      <c r="AA22" s="136" t="s">
        <v>243</v>
      </c>
      <c r="AB22" s="81" t="s">
        <v>968</v>
      </c>
      <c r="AC22" s="136" t="s">
        <v>969</v>
      </c>
      <c r="AD22" s="136">
        <v>9</v>
      </c>
      <c r="AE22" s="136">
        <v>9</v>
      </c>
      <c r="AF22" s="136" t="s">
        <v>970</v>
      </c>
      <c r="AG22" s="139" t="s">
        <v>971</v>
      </c>
      <c r="AH22" s="173">
        <v>41676</v>
      </c>
      <c r="AI22" s="139" t="s">
        <v>248</v>
      </c>
      <c r="AJ22" s="136">
        <v>43</v>
      </c>
      <c r="AK22" s="80" t="str">
        <f t="shared" si="1"/>
        <v>3 ปี, 0 เดือน</v>
      </c>
      <c r="AL22" s="140">
        <v>43889</v>
      </c>
      <c r="AM22" s="136">
        <v>1</v>
      </c>
      <c r="AN22" s="136">
        <v>0</v>
      </c>
      <c r="AO22" s="136">
        <v>0</v>
      </c>
      <c r="AP22" s="136">
        <v>0</v>
      </c>
      <c r="AQ22" s="136">
        <v>0</v>
      </c>
      <c r="AR22" s="81">
        <f t="shared" si="2"/>
        <v>0</v>
      </c>
      <c r="AS22" s="81">
        <f t="shared" si="2"/>
        <v>0</v>
      </c>
      <c r="AT22" s="87" t="s">
        <v>368</v>
      </c>
      <c r="AU22" s="87" t="s">
        <v>115</v>
      </c>
      <c r="AV22" s="88" t="s">
        <v>84</v>
      </c>
      <c r="AW22" s="136"/>
      <c r="AX22" s="136"/>
      <c r="AY22" s="136"/>
      <c r="AZ22" s="136"/>
      <c r="BA22" s="136"/>
      <c r="BB22" s="136"/>
      <c r="BC22" s="136"/>
      <c r="BD22" s="87" t="s">
        <v>269</v>
      </c>
      <c r="BE22" s="87" t="s">
        <v>93</v>
      </c>
      <c r="BF22" s="136" t="s">
        <v>93</v>
      </c>
      <c r="BG22" s="87" t="s">
        <v>317</v>
      </c>
      <c r="BH22" s="136" t="s">
        <v>93</v>
      </c>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row>
    <row r="23" spans="1:86" ht="40.5" customHeight="1" x14ac:dyDescent="0.2">
      <c r="A23" s="130">
        <v>17</v>
      </c>
      <c r="B23" s="83">
        <v>42791</v>
      </c>
      <c r="C23" s="127">
        <v>0.66666666666666663</v>
      </c>
      <c r="D23" s="73" t="s">
        <v>972</v>
      </c>
      <c r="E23" s="73" t="s">
        <v>808</v>
      </c>
      <c r="F23" s="73" t="s">
        <v>973</v>
      </c>
      <c r="G23" s="73" t="s">
        <v>555</v>
      </c>
      <c r="H23" s="73" t="s">
        <v>93</v>
      </c>
      <c r="I23" s="73" t="s">
        <v>93</v>
      </c>
      <c r="J23" s="73" t="s">
        <v>93</v>
      </c>
      <c r="K23" s="73" t="s">
        <v>93</v>
      </c>
      <c r="L23" s="73" t="s">
        <v>93</v>
      </c>
      <c r="M23" s="73" t="s">
        <v>93</v>
      </c>
      <c r="N23" s="73" t="s">
        <v>93</v>
      </c>
      <c r="O23" s="73" t="s">
        <v>93</v>
      </c>
      <c r="P23" s="73" t="s">
        <v>93</v>
      </c>
      <c r="Q23" s="146" t="s">
        <v>974</v>
      </c>
      <c r="R23" s="73" t="s">
        <v>975</v>
      </c>
      <c r="S23" s="73" t="s">
        <v>101</v>
      </c>
      <c r="T23" s="73">
        <v>635</v>
      </c>
      <c r="U23" s="73" t="s">
        <v>976</v>
      </c>
      <c r="V23" s="73" t="s">
        <v>241</v>
      </c>
      <c r="W23" s="73" t="s">
        <v>104</v>
      </c>
      <c r="X23" s="129">
        <v>38198</v>
      </c>
      <c r="Y23" s="80" t="str">
        <f t="shared" si="0"/>
        <v>12 ปี, 6 เดือน</v>
      </c>
      <c r="Z23" s="86" t="s">
        <v>242</v>
      </c>
      <c r="AA23" s="130" t="s">
        <v>977</v>
      </c>
      <c r="AB23" s="130" t="s">
        <v>978</v>
      </c>
      <c r="AC23" s="130">
        <v>0</v>
      </c>
      <c r="AD23" s="130">
        <v>9</v>
      </c>
      <c r="AE23" s="130">
        <v>0</v>
      </c>
      <c r="AF23" s="130" t="s">
        <v>979</v>
      </c>
      <c r="AG23" s="131" t="s">
        <v>571</v>
      </c>
      <c r="AH23" s="132"/>
      <c r="AI23" s="131" t="s">
        <v>248</v>
      </c>
      <c r="AJ23" s="130">
        <v>31</v>
      </c>
      <c r="AK23" s="80" t="str">
        <f t="shared" si="1"/>
        <v>117 ปี, 1 เดือน</v>
      </c>
      <c r="AL23" s="85"/>
      <c r="AM23" s="86">
        <v>0</v>
      </c>
      <c r="AN23" s="73">
        <v>0</v>
      </c>
      <c r="AO23" s="73">
        <v>21</v>
      </c>
      <c r="AP23" s="73">
        <v>0</v>
      </c>
      <c r="AQ23" s="73">
        <v>1</v>
      </c>
      <c r="AR23" s="81">
        <f t="shared" si="2"/>
        <v>0</v>
      </c>
      <c r="AS23" s="81">
        <f t="shared" si="2"/>
        <v>22</v>
      </c>
      <c r="AT23" s="77" t="s">
        <v>512</v>
      </c>
      <c r="AU23" s="77" t="s">
        <v>122</v>
      </c>
      <c r="AV23" s="133" t="s">
        <v>92</v>
      </c>
      <c r="AW23" s="134"/>
      <c r="AX23" s="134"/>
      <c r="AY23" s="135"/>
      <c r="AZ23" s="135"/>
      <c r="BA23" s="135"/>
      <c r="BB23" s="135"/>
      <c r="BC23" s="143"/>
      <c r="BD23" s="143" t="s">
        <v>269</v>
      </c>
      <c r="BE23" s="77" t="s">
        <v>93</v>
      </c>
      <c r="BF23" s="77" t="s">
        <v>93</v>
      </c>
      <c r="BG23" s="77" t="s">
        <v>93</v>
      </c>
      <c r="BH23" s="77" t="s">
        <v>93</v>
      </c>
      <c r="BI23" s="92"/>
      <c r="BJ23" s="92"/>
      <c r="BK23" s="92"/>
      <c r="BL23" s="92"/>
      <c r="BM23" s="92"/>
      <c r="BN23" s="93"/>
      <c r="BO23" s="94"/>
      <c r="BP23" s="94"/>
      <c r="BQ23" s="94"/>
      <c r="BR23" s="94"/>
      <c r="BS23" s="94"/>
      <c r="BT23" s="94"/>
      <c r="BU23" s="94"/>
      <c r="BV23" s="94"/>
      <c r="BW23" s="94"/>
      <c r="BX23" s="94" t="s">
        <v>536</v>
      </c>
      <c r="BY23" s="94"/>
      <c r="BZ23" s="94" t="s">
        <v>537</v>
      </c>
      <c r="CA23" s="94"/>
      <c r="CB23" s="94" t="s">
        <v>87</v>
      </c>
      <c r="CC23" s="94"/>
      <c r="CD23" s="96" t="s">
        <v>151</v>
      </c>
      <c r="CE23" s="92"/>
      <c r="CF23" s="92"/>
      <c r="CG23" s="92"/>
      <c r="CH23" s="92"/>
    </row>
    <row r="24" spans="1:86" ht="40.5" customHeight="1" x14ac:dyDescent="0.2">
      <c r="A24" s="81">
        <v>18</v>
      </c>
      <c r="B24" s="83">
        <v>42792</v>
      </c>
      <c r="C24" s="74">
        <v>0.75</v>
      </c>
      <c r="D24" s="76" t="s">
        <v>980</v>
      </c>
      <c r="E24" s="76" t="s">
        <v>93</v>
      </c>
      <c r="F24" s="76" t="s">
        <v>981</v>
      </c>
      <c r="G24" s="76" t="s">
        <v>982</v>
      </c>
      <c r="H24" s="76" t="s">
        <v>93</v>
      </c>
      <c r="I24" s="76" t="s">
        <v>93</v>
      </c>
      <c r="J24" s="76" t="s">
        <v>93</v>
      </c>
      <c r="K24" s="76" t="s">
        <v>93</v>
      </c>
      <c r="L24" s="76" t="s">
        <v>93</v>
      </c>
      <c r="M24" s="76" t="s">
        <v>93</v>
      </c>
      <c r="N24" s="76" t="s">
        <v>93</v>
      </c>
      <c r="O24" s="76" t="s">
        <v>93</v>
      </c>
      <c r="P24" s="76" t="s">
        <v>93</v>
      </c>
      <c r="Q24" s="181" t="s">
        <v>983</v>
      </c>
      <c r="R24" s="81" t="s">
        <v>984</v>
      </c>
      <c r="S24" s="76" t="s">
        <v>101</v>
      </c>
      <c r="T24" s="76">
        <v>732</v>
      </c>
      <c r="U24" s="76" t="s">
        <v>985</v>
      </c>
      <c r="V24" s="76" t="s">
        <v>456</v>
      </c>
      <c r="W24" s="76" t="s">
        <v>323</v>
      </c>
      <c r="X24" s="79">
        <v>41131</v>
      </c>
      <c r="Y24" s="80" t="str">
        <f t="shared" si="0"/>
        <v>4 ปี, 6 เดือน</v>
      </c>
      <c r="Z24" s="80" t="s">
        <v>242</v>
      </c>
      <c r="AA24" s="81" t="s">
        <v>986</v>
      </c>
      <c r="AB24" s="81" t="s">
        <v>987</v>
      </c>
      <c r="AC24" s="81">
        <v>0</v>
      </c>
      <c r="AD24" s="81">
        <v>9</v>
      </c>
      <c r="AE24" s="81">
        <v>9</v>
      </c>
      <c r="AF24" s="81" t="s">
        <v>988</v>
      </c>
      <c r="AG24" s="84" t="s">
        <v>989</v>
      </c>
      <c r="AH24" s="83">
        <v>34698</v>
      </c>
      <c r="AI24" s="84" t="s">
        <v>248</v>
      </c>
      <c r="AJ24" s="81">
        <v>54</v>
      </c>
      <c r="AK24" s="80" t="str">
        <f>DATEDIF(AH24,B24,"y") &amp; " ปี, " &amp; DATEDIF(AH24,B24,"ym") &amp; " เดือน"</f>
        <v>22 ปี, 1 เดือน</v>
      </c>
      <c r="AL24" s="99">
        <v>43325</v>
      </c>
      <c r="AM24" s="80">
        <v>1</v>
      </c>
      <c r="AN24" s="76">
        <v>0</v>
      </c>
      <c r="AO24" s="76">
        <v>11</v>
      </c>
      <c r="AP24" s="76">
        <v>0</v>
      </c>
      <c r="AQ24" s="76">
        <v>0</v>
      </c>
      <c r="AR24" s="81">
        <f t="shared" si="2"/>
        <v>0</v>
      </c>
      <c r="AS24" s="81">
        <f t="shared" si="2"/>
        <v>11</v>
      </c>
      <c r="AT24" s="87" t="s">
        <v>118</v>
      </c>
      <c r="AU24" s="87" t="s">
        <v>115</v>
      </c>
      <c r="AV24" s="88" t="s">
        <v>84</v>
      </c>
      <c r="AW24" s="89"/>
      <c r="AX24" s="89"/>
      <c r="AY24" s="90"/>
      <c r="AZ24" s="90"/>
      <c r="BA24" s="90"/>
      <c r="BB24" s="90"/>
      <c r="BC24" s="91"/>
      <c r="BD24" s="91" t="s">
        <v>269</v>
      </c>
      <c r="BE24" s="87" t="s">
        <v>93</v>
      </c>
      <c r="BF24" s="87" t="s">
        <v>93</v>
      </c>
      <c r="BG24" s="87" t="s">
        <v>93</v>
      </c>
      <c r="BH24" s="87" t="s">
        <v>93</v>
      </c>
      <c r="BI24" s="92"/>
      <c r="BJ24" s="92"/>
      <c r="BK24" s="92"/>
      <c r="BL24" s="92"/>
      <c r="BM24" s="92"/>
      <c r="BN24" s="93"/>
      <c r="BO24" s="94"/>
      <c r="BP24" s="94"/>
      <c r="BQ24" s="94"/>
      <c r="BR24" s="94"/>
      <c r="BS24" s="94"/>
      <c r="BT24" s="94"/>
      <c r="BU24" s="94"/>
      <c r="BV24" s="94"/>
      <c r="BW24" s="94"/>
      <c r="BX24" s="92" t="s">
        <v>549</v>
      </c>
      <c r="BY24" s="94"/>
      <c r="BZ24" s="94"/>
      <c r="CA24" s="94"/>
      <c r="CB24" s="94" t="s">
        <v>550</v>
      </c>
      <c r="CC24" s="94"/>
      <c r="CD24" s="96" t="s">
        <v>551</v>
      </c>
      <c r="CE24" s="92"/>
      <c r="CF24" s="92"/>
      <c r="CG24" s="92"/>
      <c r="CH24" s="92"/>
    </row>
    <row r="25" spans="1:86" ht="40.5" customHeight="1" x14ac:dyDescent="0.2">
      <c r="A25" s="76">
        <v>19</v>
      </c>
      <c r="B25" s="79">
        <v>42793</v>
      </c>
      <c r="C25" s="74">
        <v>0.42708333333333331</v>
      </c>
      <c r="D25" s="76" t="s">
        <v>990</v>
      </c>
      <c r="E25" s="76" t="s">
        <v>991</v>
      </c>
      <c r="F25" s="76" t="s">
        <v>516</v>
      </c>
      <c r="G25" s="76" t="s">
        <v>992</v>
      </c>
      <c r="H25" s="76" t="s">
        <v>93</v>
      </c>
      <c r="I25" s="76" t="s">
        <v>93</v>
      </c>
      <c r="J25" s="76" t="s">
        <v>93</v>
      </c>
      <c r="K25" s="76" t="s">
        <v>93</v>
      </c>
      <c r="L25" s="76" t="s">
        <v>93</v>
      </c>
      <c r="M25" s="76" t="s">
        <v>93</v>
      </c>
      <c r="N25" s="76" t="s">
        <v>93</v>
      </c>
      <c r="O25" s="76" t="s">
        <v>93</v>
      </c>
      <c r="P25" s="76" t="s">
        <v>93</v>
      </c>
      <c r="Q25" s="146" t="s">
        <v>993</v>
      </c>
      <c r="R25" s="81" t="s">
        <v>994</v>
      </c>
      <c r="S25" s="76" t="s">
        <v>102</v>
      </c>
      <c r="T25" s="76">
        <v>1156</v>
      </c>
      <c r="U25" s="76" t="s">
        <v>995</v>
      </c>
      <c r="V25" s="76" t="s">
        <v>456</v>
      </c>
      <c r="W25" s="76" t="s">
        <v>323</v>
      </c>
      <c r="X25" s="79">
        <v>42587</v>
      </c>
      <c r="Y25" s="80" t="str">
        <f t="shared" si="0"/>
        <v>0 ปี, 6 เดือน</v>
      </c>
      <c r="Z25" s="80" t="s">
        <v>242</v>
      </c>
      <c r="AA25" s="81" t="s">
        <v>996</v>
      </c>
      <c r="AB25" s="81" t="s">
        <v>997</v>
      </c>
      <c r="AC25" s="81">
        <v>0</v>
      </c>
      <c r="AD25" s="81">
        <v>9</v>
      </c>
      <c r="AE25" s="81">
        <v>9</v>
      </c>
      <c r="AF25" s="81" t="s">
        <v>998</v>
      </c>
      <c r="AG25" s="84" t="s">
        <v>999</v>
      </c>
      <c r="AH25" s="83">
        <v>42640</v>
      </c>
      <c r="AI25" s="84" t="s">
        <v>248</v>
      </c>
      <c r="AJ25" s="81">
        <v>45</v>
      </c>
      <c r="AK25" s="80" t="str">
        <f t="shared" si="1"/>
        <v>0 ปี, 5 เดือน</v>
      </c>
      <c r="AL25" s="99">
        <v>43734</v>
      </c>
      <c r="AM25" s="80">
        <v>1</v>
      </c>
      <c r="AN25" s="76">
        <v>0</v>
      </c>
      <c r="AO25" s="76">
        <v>0</v>
      </c>
      <c r="AP25" s="76">
        <v>1</v>
      </c>
      <c r="AQ25" s="76">
        <v>2</v>
      </c>
      <c r="AR25" s="81">
        <f t="shared" si="2"/>
        <v>1</v>
      </c>
      <c r="AS25" s="81">
        <f t="shared" si="2"/>
        <v>2</v>
      </c>
      <c r="AT25" s="87" t="s">
        <v>116</v>
      </c>
      <c r="AU25" s="87" t="s">
        <v>122</v>
      </c>
      <c r="AV25" s="88" t="s">
        <v>84</v>
      </c>
      <c r="AW25" s="89"/>
      <c r="AX25" s="89"/>
      <c r="AY25" s="90"/>
      <c r="AZ25" s="90"/>
      <c r="BA25" s="90"/>
      <c r="BB25" s="90"/>
      <c r="BC25" s="91"/>
      <c r="BD25" s="91" t="s">
        <v>269</v>
      </c>
      <c r="BE25" s="87" t="s">
        <v>93</v>
      </c>
      <c r="BF25" s="87" t="s">
        <v>93</v>
      </c>
      <c r="BG25" s="87" t="s">
        <v>93</v>
      </c>
      <c r="BH25" s="87" t="s">
        <v>93</v>
      </c>
      <c r="BI25" s="92"/>
      <c r="BJ25" s="92"/>
      <c r="BK25" s="92"/>
      <c r="BL25" s="92"/>
      <c r="BM25" s="92"/>
      <c r="BN25" s="93"/>
      <c r="BO25" s="94"/>
      <c r="BP25" s="94"/>
      <c r="BQ25" s="94"/>
      <c r="BR25" s="94"/>
      <c r="BS25" s="94"/>
      <c r="BT25" s="94"/>
      <c r="BU25" s="94"/>
      <c r="BV25" s="94"/>
      <c r="BW25" s="94"/>
      <c r="BX25" s="92" t="s">
        <v>564</v>
      </c>
      <c r="BY25" s="94"/>
      <c r="BZ25" s="94"/>
      <c r="CA25" s="94"/>
      <c r="CB25" s="94" t="s">
        <v>565</v>
      </c>
      <c r="CC25" s="94"/>
      <c r="CD25" s="100" t="s">
        <v>93</v>
      </c>
      <c r="CE25" s="92"/>
      <c r="CF25" s="92"/>
      <c r="CG25" s="92"/>
      <c r="CH25" s="92"/>
    </row>
    <row r="26" spans="1:86" ht="40.5" customHeight="1" x14ac:dyDescent="0.2">
      <c r="A26" s="76">
        <v>20</v>
      </c>
      <c r="B26" s="83">
        <v>42793</v>
      </c>
      <c r="C26" s="74">
        <v>0.5625</v>
      </c>
      <c r="D26" s="76" t="s">
        <v>1000</v>
      </c>
      <c r="E26" s="76" t="s">
        <v>1001</v>
      </c>
      <c r="F26" s="76" t="s">
        <v>1002</v>
      </c>
      <c r="G26" s="76" t="s">
        <v>643</v>
      </c>
      <c r="H26" s="76" t="s">
        <v>93</v>
      </c>
      <c r="I26" s="76" t="s">
        <v>93</v>
      </c>
      <c r="J26" s="76" t="s">
        <v>93</v>
      </c>
      <c r="K26" s="76" t="s">
        <v>93</v>
      </c>
      <c r="L26" s="76" t="s">
        <v>93</v>
      </c>
      <c r="M26" s="76" t="s">
        <v>93</v>
      </c>
      <c r="N26" s="76" t="s">
        <v>93</v>
      </c>
      <c r="O26" s="76" t="s">
        <v>93</v>
      </c>
      <c r="P26" s="76" t="s">
        <v>93</v>
      </c>
      <c r="Q26" s="146" t="s">
        <v>1003</v>
      </c>
      <c r="R26" s="76" t="s">
        <v>1004</v>
      </c>
      <c r="S26" s="76" t="s">
        <v>101</v>
      </c>
      <c r="T26" s="76">
        <v>651</v>
      </c>
      <c r="U26" s="76" t="s">
        <v>1005</v>
      </c>
      <c r="V26" s="76" t="s">
        <v>602</v>
      </c>
      <c r="W26" s="81" t="s">
        <v>105</v>
      </c>
      <c r="X26" s="79">
        <v>35877</v>
      </c>
      <c r="Y26" s="80" t="str">
        <f t="shared" si="0"/>
        <v>18 ปี, 11 เดือน</v>
      </c>
      <c r="Z26" s="80" t="s">
        <v>242</v>
      </c>
      <c r="AA26" s="81" t="s">
        <v>977</v>
      </c>
      <c r="AB26" s="81" t="s">
        <v>1006</v>
      </c>
      <c r="AC26" s="81">
        <v>0</v>
      </c>
      <c r="AD26" s="81">
        <v>9</v>
      </c>
      <c r="AE26" s="81">
        <v>9</v>
      </c>
      <c r="AF26" s="81" t="s">
        <v>1007</v>
      </c>
      <c r="AG26" s="84" t="s">
        <v>1008</v>
      </c>
      <c r="AH26" s="83">
        <v>29349</v>
      </c>
      <c r="AI26" s="84" t="s">
        <v>248</v>
      </c>
      <c r="AJ26" s="81">
        <v>74</v>
      </c>
      <c r="AK26" s="80" t="str">
        <f t="shared" si="1"/>
        <v>36 ปี, 9 เดือน</v>
      </c>
      <c r="AL26" s="99">
        <v>43590</v>
      </c>
      <c r="AM26" s="80">
        <v>1</v>
      </c>
      <c r="AN26" s="76">
        <v>0</v>
      </c>
      <c r="AO26" s="76">
        <v>0</v>
      </c>
      <c r="AP26" s="76">
        <v>1</v>
      </c>
      <c r="AQ26" s="76">
        <v>0</v>
      </c>
      <c r="AR26" s="81">
        <f t="shared" si="2"/>
        <v>1</v>
      </c>
      <c r="AS26" s="81">
        <f t="shared" si="2"/>
        <v>0</v>
      </c>
      <c r="AT26" s="87" t="s">
        <v>119</v>
      </c>
      <c r="AU26" s="87" t="s">
        <v>115</v>
      </c>
      <c r="AV26" s="88" t="s">
        <v>369</v>
      </c>
      <c r="AW26" s="89"/>
      <c r="AX26" s="89"/>
      <c r="AY26" s="90"/>
      <c r="AZ26" s="90"/>
      <c r="BA26" s="90"/>
      <c r="BB26" s="90"/>
      <c r="BC26" s="91"/>
      <c r="BD26" s="91" t="s">
        <v>269</v>
      </c>
      <c r="BE26" s="87" t="s">
        <v>93</v>
      </c>
      <c r="BF26" s="87" t="s">
        <v>93</v>
      </c>
      <c r="BG26" s="87" t="s">
        <v>93</v>
      </c>
      <c r="BH26" s="87" t="s">
        <v>93</v>
      </c>
      <c r="BI26" s="92"/>
      <c r="BJ26" s="92"/>
      <c r="BK26" s="92"/>
      <c r="BL26" s="92"/>
      <c r="BM26" s="92"/>
      <c r="BN26" s="93"/>
      <c r="BO26" s="94"/>
      <c r="BP26" s="94"/>
      <c r="BQ26" s="94"/>
      <c r="BR26" s="94"/>
      <c r="BS26" s="94"/>
      <c r="BT26" s="94"/>
      <c r="BU26" s="94"/>
      <c r="BV26" s="94"/>
      <c r="BW26" s="94"/>
      <c r="BX26" s="94" t="s">
        <v>575</v>
      </c>
      <c r="BY26" s="94"/>
      <c r="BZ26" s="94"/>
      <c r="CA26" s="94"/>
      <c r="CB26" s="94" t="s">
        <v>438</v>
      </c>
      <c r="CC26" s="94"/>
      <c r="CD26" s="96"/>
      <c r="CE26" s="92"/>
      <c r="CF26" s="92"/>
      <c r="CG26" s="92"/>
      <c r="CH26" s="92"/>
    </row>
    <row r="27" spans="1:86" ht="40.5" customHeight="1" x14ac:dyDescent="0.2">
      <c r="A27" s="76">
        <v>21</v>
      </c>
      <c r="B27" s="83">
        <v>42794</v>
      </c>
      <c r="C27" s="74">
        <v>0.98958333333333337</v>
      </c>
      <c r="D27" s="76" t="s">
        <v>1009</v>
      </c>
      <c r="E27" s="76" t="s">
        <v>910</v>
      </c>
      <c r="F27" s="145" t="s">
        <v>228</v>
      </c>
      <c r="G27" s="76" t="s">
        <v>540</v>
      </c>
      <c r="H27" s="76" t="s">
        <v>270</v>
      </c>
      <c r="I27" s="76" t="s">
        <v>231</v>
      </c>
      <c r="J27" s="76" t="s">
        <v>93</v>
      </c>
      <c r="K27" s="76" t="s">
        <v>93</v>
      </c>
      <c r="L27" s="76" t="s">
        <v>234</v>
      </c>
      <c r="M27" s="76" t="s">
        <v>409</v>
      </c>
      <c r="N27" s="76" t="s">
        <v>93</v>
      </c>
      <c r="O27" s="76" t="s">
        <v>93</v>
      </c>
      <c r="P27" s="76" t="s">
        <v>299</v>
      </c>
      <c r="Q27" s="182" t="s">
        <v>1010</v>
      </c>
      <c r="R27" s="76" t="s">
        <v>1011</v>
      </c>
      <c r="S27" s="76" t="s">
        <v>100</v>
      </c>
      <c r="T27" s="76">
        <v>69</v>
      </c>
      <c r="U27" s="76" t="s">
        <v>1012</v>
      </c>
      <c r="V27" s="76" t="s">
        <v>456</v>
      </c>
      <c r="W27" s="76" t="s">
        <v>323</v>
      </c>
      <c r="X27" s="79">
        <v>42187</v>
      </c>
      <c r="Y27" s="80" t="str">
        <f t="shared" si="0"/>
        <v>1 ปี, 7 เดือน</v>
      </c>
      <c r="Z27" s="80" t="s">
        <v>242</v>
      </c>
      <c r="AA27" s="81" t="s">
        <v>243</v>
      </c>
      <c r="AB27" s="81" t="s">
        <v>1013</v>
      </c>
      <c r="AC27" s="81">
        <v>0</v>
      </c>
      <c r="AD27" s="81">
        <v>9</v>
      </c>
      <c r="AE27" s="81">
        <v>1</v>
      </c>
      <c r="AF27" s="81" t="s">
        <v>1014</v>
      </c>
      <c r="AG27" s="84" t="s">
        <v>1015</v>
      </c>
      <c r="AH27" s="83" t="s">
        <v>93</v>
      </c>
      <c r="AI27" s="84" t="s">
        <v>248</v>
      </c>
      <c r="AJ27" s="81" t="s">
        <v>93</v>
      </c>
      <c r="AK27" s="80" t="e">
        <f t="shared" si="1"/>
        <v>#VALUE!</v>
      </c>
      <c r="AL27" s="99">
        <v>43314</v>
      </c>
      <c r="AM27" s="80">
        <v>1</v>
      </c>
      <c r="AN27" s="76">
        <v>0</v>
      </c>
      <c r="AO27" s="76">
        <v>1</v>
      </c>
      <c r="AP27" s="76">
        <v>0</v>
      </c>
      <c r="AQ27" s="76">
        <v>0</v>
      </c>
      <c r="AR27" s="81">
        <f t="shared" si="2"/>
        <v>0</v>
      </c>
      <c r="AS27" s="81">
        <f t="shared" si="2"/>
        <v>1</v>
      </c>
      <c r="AT27" s="87" t="s">
        <v>368</v>
      </c>
      <c r="AU27" s="87" t="s">
        <v>122</v>
      </c>
      <c r="AV27" s="88" t="s">
        <v>268</v>
      </c>
      <c r="AW27" s="89"/>
      <c r="AX27" s="89"/>
      <c r="AY27" s="90"/>
      <c r="AZ27" s="90"/>
      <c r="BA27" s="90"/>
      <c r="BB27" s="90"/>
      <c r="BC27" s="91"/>
      <c r="BD27" s="91" t="s">
        <v>269</v>
      </c>
      <c r="BE27" s="87" t="s">
        <v>93</v>
      </c>
      <c r="BF27" s="87" t="s">
        <v>93</v>
      </c>
      <c r="BG27" s="87" t="s">
        <v>93</v>
      </c>
      <c r="BH27" s="87" t="s">
        <v>93</v>
      </c>
      <c r="BI27" s="92"/>
      <c r="BJ27" s="92"/>
      <c r="BK27" s="92"/>
      <c r="BL27" s="92"/>
      <c r="BM27" s="92"/>
      <c r="BN27" s="93"/>
      <c r="BO27" s="94"/>
      <c r="BP27" s="94"/>
      <c r="BQ27" s="94"/>
      <c r="BR27" s="94"/>
      <c r="BS27" s="94"/>
      <c r="BT27" s="94"/>
      <c r="BU27" s="94"/>
      <c r="BV27" s="94"/>
      <c r="BW27" s="94"/>
      <c r="BX27" s="94" t="s">
        <v>588</v>
      </c>
      <c r="BY27" s="94"/>
      <c r="BZ27" s="94"/>
      <c r="CA27" s="94"/>
      <c r="CB27" s="94" t="s">
        <v>589</v>
      </c>
      <c r="CC27" s="94"/>
      <c r="CD27" s="96"/>
      <c r="CE27" s="92"/>
      <c r="CF27" s="92"/>
      <c r="CG27" s="92"/>
      <c r="CH27" s="92"/>
    </row>
    <row r="28" spans="1:86" ht="18" customHeight="1" x14ac:dyDescent="0.2">
      <c r="A28" s="76"/>
      <c r="B28" s="83"/>
      <c r="C28" s="74"/>
      <c r="D28" s="76"/>
      <c r="E28" s="76"/>
      <c r="F28" s="76"/>
      <c r="G28" s="76"/>
      <c r="H28" s="76"/>
      <c r="I28" s="76"/>
      <c r="J28" s="76"/>
      <c r="K28" s="76"/>
      <c r="L28" s="76"/>
      <c r="M28" s="76"/>
      <c r="N28" s="76"/>
      <c r="O28" s="76"/>
      <c r="P28" s="76"/>
      <c r="Q28" s="87"/>
      <c r="R28" s="76"/>
      <c r="S28" s="76"/>
      <c r="T28" s="76"/>
      <c r="U28" s="76"/>
      <c r="V28" s="76"/>
      <c r="W28" s="76"/>
      <c r="X28" s="79"/>
      <c r="Y28" s="80" t="str">
        <f t="shared" si="0"/>
        <v>0 ปี, 0 เดือน</v>
      </c>
      <c r="Z28" s="80"/>
      <c r="AA28" s="81"/>
      <c r="AB28" s="81"/>
      <c r="AC28" s="81"/>
      <c r="AD28" s="81"/>
      <c r="AE28" s="81"/>
      <c r="AF28" s="81"/>
      <c r="AG28" s="84"/>
      <c r="AH28" s="83"/>
      <c r="AI28" s="84"/>
      <c r="AJ28" s="81"/>
      <c r="AK28" s="80" t="str">
        <f t="shared" si="1"/>
        <v>0 ปี, 0 เดือน</v>
      </c>
      <c r="AL28" s="99"/>
      <c r="AM28" s="80"/>
      <c r="AN28" s="76"/>
      <c r="AO28" s="76"/>
      <c r="AP28" s="76"/>
      <c r="AQ28" s="76"/>
      <c r="AR28" s="81">
        <f t="shared" si="2"/>
        <v>0</v>
      </c>
      <c r="AS28" s="81">
        <f t="shared" si="2"/>
        <v>0</v>
      </c>
      <c r="AT28" s="87"/>
      <c r="AU28" s="87"/>
      <c r="AV28" s="88"/>
      <c r="AW28" s="89"/>
      <c r="AX28" s="89"/>
      <c r="AY28" s="90"/>
      <c r="AZ28" s="90"/>
      <c r="BA28" s="90"/>
      <c r="BB28" s="90"/>
      <c r="BC28" s="91"/>
      <c r="BD28" s="91"/>
      <c r="BE28" s="87"/>
      <c r="BF28" s="87"/>
      <c r="BG28" s="87"/>
      <c r="BH28" s="87"/>
      <c r="BI28" s="92"/>
      <c r="BJ28" s="92"/>
      <c r="BK28" s="92"/>
      <c r="BL28" s="92"/>
      <c r="BM28" s="92"/>
      <c r="BN28" s="93"/>
      <c r="BO28" s="94"/>
      <c r="BP28" s="94"/>
      <c r="BQ28" s="94"/>
      <c r="BR28" s="94"/>
      <c r="BS28" s="94"/>
      <c r="BT28" s="94"/>
      <c r="BU28" s="94"/>
      <c r="BV28" s="94"/>
      <c r="BW28" s="94"/>
      <c r="BX28" s="94" t="s">
        <v>602</v>
      </c>
      <c r="BY28" s="94"/>
      <c r="BZ28" s="94"/>
      <c r="CA28" s="94"/>
      <c r="CB28" s="94" t="s">
        <v>603</v>
      </c>
      <c r="CC28" s="94"/>
      <c r="CD28" s="96"/>
      <c r="CE28" s="92"/>
      <c r="CF28" s="92"/>
      <c r="CG28" s="92"/>
      <c r="CH28" s="92"/>
    </row>
    <row r="29" spans="1:86" ht="18" customHeight="1" x14ac:dyDescent="0.2">
      <c r="A29" s="81"/>
      <c r="B29" s="79"/>
      <c r="C29" s="74"/>
      <c r="D29" s="76"/>
      <c r="E29" s="76"/>
      <c r="F29" s="76"/>
      <c r="G29" s="76"/>
      <c r="H29" s="76"/>
      <c r="I29" s="76"/>
      <c r="J29" s="76"/>
      <c r="K29" s="76"/>
      <c r="L29" s="76"/>
      <c r="M29" s="76"/>
      <c r="N29" s="76"/>
      <c r="O29" s="76"/>
      <c r="P29" s="76"/>
      <c r="Q29" s="26"/>
      <c r="R29" s="81"/>
      <c r="S29" s="81"/>
      <c r="T29" s="76"/>
      <c r="U29" s="76"/>
      <c r="V29" s="76"/>
      <c r="W29" s="76"/>
      <c r="X29" s="79"/>
      <c r="Y29" s="80" t="str">
        <f t="shared" si="0"/>
        <v>0 ปี, 0 เดือน</v>
      </c>
      <c r="Z29" s="80"/>
      <c r="AA29" s="81"/>
      <c r="AB29" s="81"/>
      <c r="AC29" s="81"/>
      <c r="AD29" s="81"/>
      <c r="AE29" s="81"/>
      <c r="AF29" s="81"/>
      <c r="AG29" s="84"/>
      <c r="AH29" s="83"/>
      <c r="AI29" s="84"/>
      <c r="AJ29" s="81"/>
      <c r="AK29" s="80" t="str">
        <f t="shared" si="1"/>
        <v>0 ปี, 0 เดือน</v>
      </c>
      <c r="AL29" s="99"/>
      <c r="AM29" s="80"/>
      <c r="AN29" s="76"/>
      <c r="AO29" s="76"/>
      <c r="AP29" s="76"/>
      <c r="AQ29" s="76"/>
      <c r="AR29" s="81">
        <f t="shared" si="2"/>
        <v>0</v>
      </c>
      <c r="AS29" s="81">
        <f t="shared" si="2"/>
        <v>0</v>
      </c>
      <c r="AT29" s="87"/>
      <c r="AU29" s="87"/>
      <c r="AV29" s="88"/>
      <c r="AW29" s="89"/>
      <c r="AX29" s="89"/>
      <c r="AY29" s="90"/>
      <c r="AZ29" s="90"/>
      <c r="BA29" s="90"/>
      <c r="BB29" s="90"/>
      <c r="BC29" s="91"/>
      <c r="BD29" s="91"/>
      <c r="BE29" s="87"/>
      <c r="BF29" s="87"/>
      <c r="BG29" s="87"/>
      <c r="BH29" s="87"/>
      <c r="BI29" s="92"/>
      <c r="BJ29" s="92"/>
      <c r="BK29" s="92"/>
      <c r="BL29" s="92"/>
      <c r="BM29" s="92"/>
      <c r="BN29" s="93"/>
      <c r="BO29" s="94"/>
      <c r="BP29" s="94"/>
      <c r="BQ29" s="94"/>
      <c r="BR29" s="94"/>
      <c r="BS29" s="94"/>
      <c r="BT29" s="94"/>
      <c r="BU29" s="94"/>
      <c r="BV29" s="94"/>
      <c r="BW29" s="94"/>
      <c r="BX29" s="94" t="s">
        <v>615</v>
      </c>
      <c r="BY29" s="94"/>
      <c r="BZ29" s="94"/>
      <c r="CA29" s="94"/>
      <c r="CB29" s="94" t="s">
        <v>88</v>
      </c>
      <c r="CC29" s="94"/>
      <c r="CD29" s="96"/>
      <c r="CE29" s="92"/>
      <c r="CF29" s="92"/>
      <c r="CG29" s="92"/>
      <c r="CH29" s="92"/>
    </row>
    <row r="30" spans="1:86" ht="18" customHeight="1" x14ac:dyDescent="0.2">
      <c r="A30" s="81"/>
      <c r="B30" s="79"/>
      <c r="C30" s="74"/>
      <c r="D30" s="76"/>
      <c r="E30" s="76"/>
      <c r="F30" s="76"/>
      <c r="G30" s="76"/>
      <c r="H30" s="76"/>
      <c r="I30" s="76"/>
      <c r="J30" s="76"/>
      <c r="K30" s="76"/>
      <c r="L30" s="76"/>
      <c r="M30" s="76"/>
      <c r="N30" s="76"/>
      <c r="O30" s="76"/>
      <c r="P30" s="76"/>
      <c r="Q30" s="146"/>
      <c r="R30" s="76"/>
      <c r="S30" s="76"/>
      <c r="T30" s="76"/>
      <c r="U30" s="76"/>
      <c r="V30" s="76"/>
      <c r="W30" s="76"/>
      <c r="X30" s="79"/>
      <c r="Y30" s="80" t="str">
        <f t="shared" si="0"/>
        <v>0 ปี, 0 เดือน</v>
      </c>
      <c r="Z30" s="80"/>
      <c r="AA30" s="81"/>
      <c r="AB30" s="81"/>
      <c r="AC30" s="81"/>
      <c r="AD30" s="81"/>
      <c r="AE30" s="81"/>
      <c r="AF30" s="81"/>
      <c r="AG30" s="84"/>
      <c r="AH30" s="83"/>
      <c r="AI30" s="84"/>
      <c r="AJ30" s="81"/>
      <c r="AK30" s="80" t="str">
        <f t="shared" si="1"/>
        <v>0 ปี, 0 เดือน</v>
      </c>
      <c r="AL30" s="99"/>
      <c r="AM30" s="80"/>
      <c r="AN30" s="76"/>
      <c r="AO30" s="76"/>
      <c r="AP30" s="76"/>
      <c r="AQ30" s="76"/>
      <c r="AR30" s="81">
        <f t="shared" si="2"/>
        <v>0</v>
      </c>
      <c r="AS30" s="81">
        <f t="shared" si="2"/>
        <v>0</v>
      </c>
      <c r="AT30" s="87"/>
      <c r="AU30" s="146"/>
      <c r="AV30" s="88"/>
      <c r="AW30" s="89"/>
      <c r="AX30" s="89"/>
      <c r="AY30" s="147"/>
      <c r="AZ30" s="147"/>
      <c r="BA30" s="147"/>
      <c r="BB30" s="90"/>
      <c r="BC30" s="104"/>
      <c r="BD30" s="104"/>
      <c r="BE30" s="87"/>
      <c r="BF30" s="76"/>
      <c r="BG30" s="87"/>
      <c r="BH30" s="76"/>
      <c r="BI30" s="119"/>
      <c r="BJ30" s="119"/>
      <c r="BK30" s="119"/>
      <c r="BL30" s="119"/>
      <c r="BM30" s="119"/>
      <c r="BN30" s="120"/>
      <c r="BO30" s="121"/>
      <c r="BP30" s="121"/>
      <c r="BQ30" s="121"/>
      <c r="BR30" s="121"/>
      <c r="BS30" s="121"/>
      <c r="BT30" s="121"/>
      <c r="BU30" s="121"/>
      <c r="BV30" s="121"/>
      <c r="BW30" s="94"/>
      <c r="BX30" s="94" t="s">
        <v>627</v>
      </c>
      <c r="BY30" s="94"/>
      <c r="BZ30" s="121"/>
      <c r="CA30" s="121"/>
      <c r="CB30" s="94" t="s">
        <v>89</v>
      </c>
      <c r="CC30" s="94"/>
      <c r="CD30" s="122"/>
      <c r="CE30" s="119"/>
      <c r="CF30" s="119"/>
      <c r="CG30" s="119"/>
      <c r="CH30" s="119"/>
    </row>
    <row r="31" spans="1:86" ht="18" customHeight="1" x14ac:dyDescent="0.2">
      <c r="A31" s="81"/>
      <c r="B31" s="79"/>
      <c r="C31" s="74"/>
      <c r="D31" s="76"/>
      <c r="E31" s="76"/>
      <c r="F31" s="76"/>
      <c r="G31" s="76"/>
      <c r="H31" s="76"/>
      <c r="I31" s="76"/>
      <c r="J31" s="76"/>
      <c r="K31" s="76"/>
      <c r="L31" s="76"/>
      <c r="M31" s="76"/>
      <c r="N31" s="76"/>
      <c r="O31" s="76"/>
      <c r="P31" s="76"/>
      <c r="Q31" s="87"/>
      <c r="R31" s="76"/>
      <c r="S31" s="76"/>
      <c r="T31" s="76"/>
      <c r="U31" s="76"/>
      <c r="V31" s="76"/>
      <c r="W31" s="76"/>
      <c r="X31" s="79"/>
      <c r="Y31" s="80" t="str">
        <f t="shared" si="0"/>
        <v>0 ปี, 0 เดือน</v>
      </c>
      <c r="Z31" s="80"/>
      <c r="AA31" s="81"/>
      <c r="AB31" s="81"/>
      <c r="AC31" s="81"/>
      <c r="AD31" s="81"/>
      <c r="AE31" s="81"/>
      <c r="AF31" s="81"/>
      <c r="AG31" s="84"/>
      <c r="AH31" s="83"/>
      <c r="AI31" s="84"/>
      <c r="AJ31" s="81"/>
      <c r="AK31" s="80" t="str">
        <f t="shared" si="1"/>
        <v>0 ปี, 0 เดือน</v>
      </c>
      <c r="AL31" s="99"/>
      <c r="AM31" s="80"/>
      <c r="AN31" s="76"/>
      <c r="AO31" s="76"/>
      <c r="AP31" s="76"/>
      <c r="AQ31" s="76"/>
      <c r="AR31" s="81">
        <f t="shared" si="2"/>
        <v>0</v>
      </c>
      <c r="AS31" s="81">
        <f t="shared" si="2"/>
        <v>0</v>
      </c>
      <c r="AT31" s="87"/>
      <c r="AU31" s="87"/>
      <c r="AV31" s="88"/>
      <c r="AW31" s="89"/>
      <c r="AX31" s="89"/>
      <c r="AY31" s="90"/>
      <c r="AZ31" s="90"/>
      <c r="BA31" s="90"/>
      <c r="BB31" s="90"/>
      <c r="BC31" s="91"/>
      <c r="BD31" s="91"/>
      <c r="BE31" s="87"/>
      <c r="BF31" s="87"/>
      <c r="BG31" s="87"/>
      <c r="BH31" s="87"/>
      <c r="BI31" s="92"/>
      <c r="BJ31" s="92"/>
      <c r="BK31" s="92"/>
      <c r="BL31" s="92"/>
      <c r="BM31" s="92"/>
      <c r="BN31" s="93"/>
      <c r="BO31" s="94"/>
      <c r="BP31" s="94"/>
      <c r="BQ31" s="94"/>
      <c r="BR31" s="94"/>
      <c r="BS31" s="94"/>
      <c r="BT31" s="94"/>
      <c r="BU31" s="94"/>
      <c r="BV31" s="94"/>
      <c r="BW31" s="94"/>
      <c r="BX31" s="94" t="s">
        <v>639</v>
      </c>
      <c r="BY31" s="94"/>
      <c r="BZ31" s="94"/>
      <c r="CA31" s="94"/>
      <c r="CB31" s="94" t="s">
        <v>90</v>
      </c>
      <c r="CC31" s="94"/>
      <c r="CD31" s="96"/>
      <c r="CE31" s="92"/>
      <c r="CF31" s="92"/>
      <c r="CG31" s="92"/>
      <c r="CH31" s="92"/>
    </row>
    <row r="32" spans="1:86" ht="18" customHeight="1" x14ac:dyDescent="0.2">
      <c r="A32" s="76"/>
      <c r="B32" s="79"/>
      <c r="C32" s="74"/>
      <c r="D32" s="76"/>
      <c r="E32" s="76"/>
      <c r="F32" s="76"/>
      <c r="G32" s="76"/>
      <c r="H32" s="76"/>
      <c r="I32" s="76"/>
      <c r="J32" s="76"/>
      <c r="K32" s="76"/>
      <c r="L32" s="76"/>
      <c r="M32" s="76"/>
      <c r="N32" s="76"/>
      <c r="O32" s="76"/>
      <c r="P32" s="76"/>
      <c r="Q32" s="87"/>
      <c r="R32" s="76"/>
      <c r="S32" s="76"/>
      <c r="T32" s="76"/>
      <c r="U32" s="76"/>
      <c r="V32" s="76"/>
      <c r="W32" s="76"/>
      <c r="X32" s="79"/>
      <c r="Y32" s="80" t="str">
        <f t="shared" si="0"/>
        <v>0 ปี, 0 เดือน</v>
      </c>
      <c r="Z32" s="80"/>
      <c r="AA32" s="81"/>
      <c r="AB32" s="81"/>
      <c r="AC32" s="81"/>
      <c r="AD32" s="81"/>
      <c r="AE32" s="81"/>
      <c r="AF32" s="81"/>
      <c r="AG32" s="84"/>
      <c r="AH32" s="83"/>
      <c r="AI32" s="84"/>
      <c r="AJ32" s="81"/>
      <c r="AK32" s="80" t="str">
        <f t="shared" si="1"/>
        <v>0 ปี, 0 เดือน</v>
      </c>
      <c r="AL32" s="99"/>
      <c r="AM32" s="80"/>
      <c r="AN32" s="76"/>
      <c r="AO32" s="76"/>
      <c r="AP32" s="76"/>
      <c r="AQ32" s="76"/>
      <c r="AR32" s="81">
        <f t="shared" si="2"/>
        <v>0</v>
      </c>
      <c r="AS32" s="81">
        <f t="shared" si="2"/>
        <v>0</v>
      </c>
      <c r="AT32" s="87"/>
      <c r="AU32" s="87"/>
      <c r="AV32" s="88"/>
      <c r="AW32" s="89"/>
      <c r="AX32" s="89"/>
      <c r="AY32" s="90"/>
      <c r="AZ32" s="90"/>
      <c r="BA32" s="90"/>
      <c r="BB32" s="90"/>
      <c r="BC32" s="91"/>
      <c r="BD32" s="91"/>
      <c r="BE32" s="87"/>
      <c r="BF32" s="87"/>
      <c r="BG32" s="87"/>
      <c r="BH32" s="87"/>
      <c r="BI32" s="92"/>
      <c r="BJ32" s="92"/>
      <c r="BK32" s="92"/>
      <c r="BL32" s="92"/>
      <c r="BM32" s="92"/>
      <c r="BN32" s="93"/>
      <c r="BO32" s="94"/>
      <c r="BP32" s="94"/>
      <c r="BQ32" s="94"/>
      <c r="BR32" s="94"/>
      <c r="BS32" s="94"/>
      <c r="BT32" s="94"/>
      <c r="BU32" s="94"/>
      <c r="BV32" s="94"/>
      <c r="BW32" s="94"/>
      <c r="BX32" s="94" t="s">
        <v>659</v>
      </c>
      <c r="BY32" s="94"/>
      <c r="BZ32" s="94"/>
      <c r="CA32" s="94"/>
      <c r="CB32" s="94" t="s">
        <v>91</v>
      </c>
      <c r="CC32" s="94"/>
      <c r="CD32" s="96"/>
      <c r="CE32" s="92"/>
      <c r="CF32" s="92"/>
      <c r="CG32" s="92"/>
      <c r="CH32" s="92"/>
    </row>
    <row r="33" spans="1:86" ht="18" customHeight="1" x14ac:dyDescent="0.2">
      <c r="A33" s="76"/>
      <c r="B33" s="79"/>
      <c r="C33" s="74"/>
      <c r="D33" s="76"/>
      <c r="E33" s="76"/>
      <c r="F33" s="76"/>
      <c r="G33" s="76"/>
      <c r="H33" s="76"/>
      <c r="I33" s="76"/>
      <c r="J33" s="76"/>
      <c r="K33" s="76"/>
      <c r="L33" s="76"/>
      <c r="M33" s="76"/>
      <c r="N33" s="76"/>
      <c r="O33" s="76"/>
      <c r="P33" s="76"/>
      <c r="Q33" s="87"/>
      <c r="R33" s="76"/>
      <c r="S33" s="76"/>
      <c r="T33" s="76"/>
      <c r="U33" s="76"/>
      <c r="V33" s="76"/>
      <c r="W33" s="76"/>
      <c r="X33" s="79"/>
      <c r="Y33" s="80" t="str">
        <f t="shared" si="0"/>
        <v>0 ปี, 0 เดือน</v>
      </c>
      <c r="Z33" s="80"/>
      <c r="AA33" s="81"/>
      <c r="AB33" s="81"/>
      <c r="AC33" s="81"/>
      <c r="AD33" s="81"/>
      <c r="AE33" s="81"/>
      <c r="AF33" s="81"/>
      <c r="AG33" s="84"/>
      <c r="AH33" s="83"/>
      <c r="AI33" s="84"/>
      <c r="AJ33" s="81"/>
      <c r="AK33" s="80" t="str">
        <f t="shared" si="1"/>
        <v>0 ปี, 0 เดือน</v>
      </c>
      <c r="AL33" s="99"/>
      <c r="AM33" s="80"/>
      <c r="AN33" s="76"/>
      <c r="AO33" s="76"/>
      <c r="AP33" s="76"/>
      <c r="AQ33" s="76"/>
      <c r="AR33" s="81">
        <f t="shared" si="2"/>
        <v>0</v>
      </c>
      <c r="AS33" s="81">
        <f t="shared" si="2"/>
        <v>0</v>
      </c>
      <c r="AT33" s="87"/>
      <c r="AU33" s="87"/>
      <c r="AV33" s="88"/>
      <c r="AW33" s="89"/>
      <c r="AX33" s="89"/>
      <c r="AY33" s="90"/>
      <c r="AZ33" s="90"/>
      <c r="BA33" s="90"/>
      <c r="BB33" s="90"/>
      <c r="BC33" s="91"/>
      <c r="BD33" s="91"/>
      <c r="BE33" s="87"/>
      <c r="BF33" s="87"/>
      <c r="BG33" s="87"/>
      <c r="BH33" s="87"/>
      <c r="BI33" s="92"/>
      <c r="BJ33" s="92"/>
      <c r="BK33" s="92"/>
      <c r="BL33" s="92"/>
      <c r="BM33" s="92"/>
      <c r="BN33" s="93"/>
      <c r="BO33" s="94"/>
      <c r="BP33" s="94"/>
      <c r="BQ33" s="94"/>
      <c r="BR33" s="94"/>
      <c r="BS33" s="94"/>
      <c r="BT33" s="94"/>
      <c r="BU33" s="94"/>
      <c r="BV33" s="94"/>
      <c r="BW33" s="94"/>
      <c r="BX33" s="94" t="s">
        <v>672</v>
      </c>
      <c r="BY33" s="94"/>
      <c r="BZ33" s="94"/>
      <c r="CA33" s="94"/>
      <c r="CB33" s="92" t="s">
        <v>369</v>
      </c>
      <c r="CC33" s="94"/>
      <c r="CD33" s="96"/>
      <c r="CE33" s="92"/>
      <c r="CF33" s="92"/>
      <c r="CG33" s="92"/>
      <c r="CH33" s="92"/>
    </row>
    <row r="34" spans="1:86" ht="18" customHeight="1" x14ac:dyDescent="0.2">
      <c r="A34" s="76"/>
      <c r="B34" s="79"/>
      <c r="C34" s="74"/>
      <c r="D34" s="76"/>
      <c r="E34" s="76"/>
      <c r="F34" s="76"/>
      <c r="G34" s="76"/>
      <c r="H34" s="76"/>
      <c r="I34" s="76"/>
      <c r="J34" s="76"/>
      <c r="K34" s="76"/>
      <c r="L34" s="76"/>
      <c r="M34" s="76"/>
      <c r="N34" s="76"/>
      <c r="O34" s="76"/>
      <c r="P34" s="76"/>
      <c r="Q34" s="87"/>
      <c r="R34" s="76"/>
      <c r="S34" s="76"/>
      <c r="T34" s="76"/>
      <c r="U34" s="76"/>
      <c r="V34" s="76"/>
      <c r="W34" s="76"/>
      <c r="X34" s="79"/>
      <c r="Y34" s="80" t="str">
        <f t="shared" si="0"/>
        <v>0 ปี, 0 เดือน</v>
      </c>
      <c r="Z34" s="80"/>
      <c r="AA34" s="81"/>
      <c r="AB34" s="81"/>
      <c r="AC34" s="81"/>
      <c r="AD34" s="81"/>
      <c r="AE34" s="81"/>
      <c r="AF34" s="81"/>
      <c r="AG34" s="84"/>
      <c r="AH34" s="83"/>
      <c r="AI34" s="84"/>
      <c r="AJ34" s="81"/>
      <c r="AK34" s="80" t="str">
        <f t="shared" si="1"/>
        <v>0 ปี, 0 เดือน</v>
      </c>
      <c r="AL34" s="99"/>
      <c r="AM34" s="80"/>
      <c r="AN34" s="76"/>
      <c r="AO34" s="76"/>
      <c r="AP34" s="76"/>
      <c r="AQ34" s="76"/>
      <c r="AR34" s="81">
        <f t="shared" si="2"/>
        <v>0</v>
      </c>
      <c r="AS34" s="81">
        <f t="shared" si="2"/>
        <v>0</v>
      </c>
      <c r="AT34" s="87"/>
      <c r="AU34" s="87"/>
      <c r="AV34" s="88"/>
      <c r="AW34" s="89"/>
      <c r="AX34" s="89"/>
      <c r="AY34" s="90"/>
      <c r="AZ34" s="90"/>
      <c r="BA34" s="90"/>
      <c r="BB34" s="90"/>
      <c r="BC34" s="91"/>
      <c r="BD34" s="91"/>
      <c r="BE34" s="87"/>
      <c r="BF34" s="87"/>
      <c r="BG34" s="87"/>
      <c r="BH34" s="87"/>
      <c r="BI34" s="92"/>
      <c r="BJ34" s="92"/>
      <c r="BK34" s="92"/>
      <c r="BL34" s="92"/>
      <c r="BM34" s="92"/>
      <c r="BN34" s="93"/>
      <c r="BO34" s="94"/>
      <c r="BP34" s="94"/>
      <c r="BQ34" s="94"/>
      <c r="BR34" s="94"/>
      <c r="BS34" s="94"/>
      <c r="BT34" s="94"/>
      <c r="BU34" s="94"/>
      <c r="BV34" s="94"/>
      <c r="BW34" s="94"/>
      <c r="BX34" s="94" t="s">
        <v>681</v>
      </c>
      <c r="BY34" s="94"/>
      <c r="BZ34" s="94"/>
      <c r="CA34" s="94"/>
      <c r="CB34" s="92" t="s">
        <v>92</v>
      </c>
      <c r="CC34" s="94"/>
      <c r="CD34" s="96"/>
      <c r="CE34" s="92"/>
      <c r="CF34" s="92"/>
      <c r="CG34" s="92"/>
      <c r="CH34" s="92"/>
    </row>
    <row r="35" spans="1:86" ht="18" customHeight="1" x14ac:dyDescent="0.2">
      <c r="A35" s="76"/>
      <c r="B35" s="79"/>
      <c r="C35" s="74"/>
      <c r="D35" s="76"/>
      <c r="E35" s="176"/>
      <c r="F35" s="76"/>
      <c r="G35" s="76"/>
      <c r="H35" s="76"/>
      <c r="I35" s="76"/>
      <c r="J35" s="76"/>
      <c r="K35" s="76"/>
      <c r="L35" s="76"/>
      <c r="M35" s="76"/>
      <c r="N35" s="76"/>
      <c r="O35" s="76"/>
      <c r="P35" s="76"/>
      <c r="Q35" s="87"/>
      <c r="R35" s="76"/>
      <c r="S35" s="76"/>
      <c r="T35" s="76"/>
      <c r="U35" s="76"/>
      <c r="V35" s="76"/>
      <c r="W35" s="76"/>
      <c r="X35" s="79"/>
      <c r="Y35" s="80" t="str">
        <f t="shared" si="0"/>
        <v>0 ปี, 0 เดือน</v>
      </c>
      <c r="Z35" s="80"/>
      <c r="AA35" s="81"/>
      <c r="AB35" s="81"/>
      <c r="AC35" s="81"/>
      <c r="AD35" s="81"/>
      <c r="AE35" s="81"/>
      <c r="AF35" s="81"/>
      <c r="AG35" s="84"/>
      <c r="AH35" s="83"/>
      <c r="AI35" s="84"/>
      <c r="AJ35" s="81"/>
      <c r="AK35" s="80" t="str">
        <f t="shared" si="1"/>
        <v>0 ปี, 0 เดือน</v>
      </c>
      <c r="AL35" s="99"/>
      <c r="AM35" s="80"/>
      <c r="AN35" s="76"/>
      <c r="AO35" s="76"/>
      <c r="AP35" s="76"/>
      <c r="AQ35" s="76"/>
      <c r="AR35" s="81">
        <f t="shared" si="2"/>
        <v>0</v>
      </c>
      <c r="AS35" s="81">
        <f t="shared" si="2"/>
        <v>0</v>
      </c>
      <c r="AT35" s="87"/>
      <c r="AU35" s="87"/>
      <c r="AV35" s="88"/>
      <c r="AW35" s="89"/>
      <c r="AX35" s="89"/>
      <c r="AY35" s="90"/>
      <c r="AZ35" s="90"/>
      <c r="BA35" s="90"/>
      <c r="BB35" s="90"/>
      <c r="BC35" s="149"/>
      <c r="BD35" s="149"/>
      <c r="BE35" s="87"/>
      <c r="BF35" s="87"/>
      <c r="BG35" s="87"/>
      <c r="BH35" s="87"/>
      <c r="BI35" s="92"/>
      <c r="BJ35" s="92"/>
      <c r="BK35" s="92"/>
      <c r="BL35" s="92"/>
      <c r="BM35" s="92"/>
      <c r="BN35" s="93"/>
      <c r="BO35" s="94"/>
      <c r="BP35" s="94"/>
      <c r="BQ35" s="94"/>
      <c r="BR35" s="94"/>
      <c r="BS35" s="94"/>
      <c r="BT35" s="94"/>
      <c r="BU35" s="94"/>
      <c r="BV35" s="94"/>
      <c r="BW35" s="94"/>
      <c r="BX35" s="94" t="s">
        <v>691</v>
      </c>
      <c r="BY35" s="94"/>
      <c r="BZ35" s="94"/>
      <c r="CA35" s="94"/>
      <c r="CB35" s="94" t="s">
        <v>93</v>
      </c>
      <c r="CC35" s="94"/>
      <c r="CD35" s="96"/>
      <c r="CE35" s="92"/>
      <c r="CF35" s="92"/>
      <c r="CG35" s="92"/>
      <c r="CH35" s="92"/>
    </row>
    <row r="36" spans="1:86" ht="21.75" x14ac:dyDescent="0.2">
      <c r="A36" s="76"/>
      <c r="B36" s="79"/>
      <c r="C36" s="74"/>
      <c r="D36" s="76"/>
      <c r="E36" s="76"/>
      <c r="F36" s="76"/>
      <c r="G36" s="76"/>
      <c r="H36" s="76"/>
      <c r="I36" s="76"/>
      <c r="J36" s="76"/>
      <c r="K36" s="76"/>
      <c r="L36" s="76"/>
      <c r="M36" s="76"/>
      <c r="N36" s="76"/>
      <c r="O36" s="76"/>
      <c r="P36" s="76"/>
      <c r="Q36" s="87"/>
      <c r="R36" s="76"/>
      <c r="S36" s="76"/>
      <c r="T36" s="76"/>
      <c r="U36" s="76"/>
      <c r="V36" s="76"/>
      <c r="W36" s="76"/>
      <c r="X36" s="79"/>
      <c r="Y36" s="80" t="str">
        <f t="shared" si="0"/>
        <v>0 ปี, 0 เดือน</v>
      </c>
      <c r="Z36" s="80"/>
      <c r="AA36" s="81"/>
      <c r="AB36" s="81"/>
      <c r="AC36" s="81"/>
      <c r="AD36" s="81"/>
      <c r="AE36" s="81"/>
      <c r="AF36" s="81"/>
      <c r="AG36" s="84"/>
      <c r="AH36" s="83"/>
      <c r="AI36" s="84"/>
      <c r="AJ36" s="81"/>
      <c r="AK36" s="80" t="str">
        <f t="shared" si="1"/>
        <v>0 ปี, 0 เดือน</v>
      </c>
      <c r="AL36" s="99"/>
      <c r="AM36" s="80"/>
      <c r="AN36" s="76"/>
      <c r="AO36" s="76"/>
      <c r="AP36" s="76"/>
      <c r="AQ36" s="76"/>
      <c r="AR36" s="81">
        <f t="shared" si="2"/>
        <v>0</v>
      </c>
      <c r="AS36" s="81">
        <f t="shared" si="2"/>
        <v>0</v>
      </c>
      <c r="AT36" s="87"/>
      <c r="AU36" s="87"/>
      <c r="AV36" s="88"/>
      <c r="AW36" s="89"/>
      <c r="AX36" s="89"/>
      <c r="AY36" s="90"/>
      <c r="AZ36" s="90"/>
      <c r="BA36" s="90"/>
      <c r="BB36" s="90"/>
      <c r="BC36" s="91"/>
      <c r="BD36" s="91"/>
      <c r="BE36" s="87"/>
      <c r="BF36" s="87"/>
      <c r="BG36" s="87"/>
      <c r="BH36" s="87"/>
      <c r="BI36" s="92"/>
      <c r="BJ36" s="92"/>
      <c r="BK36" s="92"/>
      <c r="BL36" s="92"/>
      <c r="BM36" s="92"/>
      <c r="BN36" s="93"/>
      <c r="BO36" s="94"/>
      <c r="BP36" s="94"/>
      <c r="BQ36" s="94"/>
      <c r="BR36" s="94"/>
      <c r="BS36" s="94"/>
      <c r="BT36" s="94"/>
      <c r="BU36" s="94"/>
      <c r="BV36" s="94"/>
      <c r="BW36" s="94"/>
      <c r="BX36" s="94" t="s">
        <v>692</v>
      </c>
      <c r="BY36" s="94"/>
      <c r="BZ36" s="94"/>
      <c r="CA36" s="94"/>
      <c r="CB36" s="94"/>
      <c r="CC36" s="94"/>
      <c r="CD36" s="96"/>
      <c r="CE36" s="92"/>
      <c r="CF36" s="92"/>
      <c r="CG36" s="92"/>
      <c r="CH36" s="92"/>
    </row>
    <row r="37" spans="1:86" ht="21.75" x14ac:dyDescent="0.2">
      <c r="A37" s="81"/>
      <c r="B37" s="79"/>
      <c r="C37" s="74"/>
      <c r="D37" s="176"/>
      <c r="E37" s="76"/>
      <c r="F37" s="76"/>
      <c r="G37" s="76"/>
      <c r="H37" s="76"/>
      <c r="I37" s="76"/>
      <c r="J37" s="76"/>
      <c r="K37" s="76"/>
      <c r="L37" s="76"/>
      <c r="M37" s="76"/>
      <c r="N37" s="76"/>
      <c r="O37" s="76"/>
      <c r="P37" s="76"/>
      <c r="Q37" s="87"/>
      <c r="R37" s="76"/>
      <c r="S37" s="76"/>
      <c r="T37" s="76"/>
      <c r="U37" s="76"/>
      <c r="V37" s="76"/>
      <c r="W37" s="76"/>
      <c r="X37" s="79"/>
      <c r="Y37" s="80" t="str">
        <f t="shared" si="0"/>
        <v>0 ปี, 0 เดือน</v>
      </c>
      <c r="Z37" s="80"/>
      <c r="AA37" s="81"/>
      <c r="AB37" s="81"/>
      <c r="AC37" s="81"/>
      <c r="AD37" s="81"/>
      <c r="AE37" s="81"/>
      <c r="AF37" s="81"/>
      <c r="AG37" s="84"/>
      <c r="AH37" s="83"/>
      <c r="AI37" s="84"/>
      <c r="AJ37" s="81"/>
      <c r="AK37" s="80" t="str">
        <f t="shared" si="1"/>
        <v>0 ปี, 0 เดือน</v>
      </c>
      <c r="AL37" s="99"/>
      <c r="AM37" s="80"/>
      <c r="AN37" s="76"/>
      <c r="AO37" s="76"/>
      <c r="AP37" s="76"/>
      <c r="AQ37" s="76"/>
      <c r="AR37" s="81">
        <f t="shared" si="2"/>
        <v>0</v>
      </c>
      <c r="AS37" s="81">
        <f t="shared" si="2"/>
        <v>0</v>
      </c>
      <c r="AT37" s="87"/>
      <c r="AU37" s="87"/>
      <c r="AV37" s="88"/>
      <c r="AW37" s="89"/>
      <c r="AX37" s="89"/>
      <c r="AY37" s="90"/>
      <c r="AZ37" s="90"/>
      <c r="BA37" s="90"/>
      <c r="BB37" s="90"/>
      <c r="BC37" s="91"/>
      <c r="BD37" s="91"/>
      <c r="BE37" s="87"/>
      <c r="BF37" s="87"/>
      <c r="BG37" s="87"/>
      <c r="BH37" s="87"/>
      <c r="BI37" s="92"/>
      <c r="BJ37" s="92"/>
      <c r="BK37" s="92"/>
      <c r="BL37" s="92"/>
      <c r="BM37" s="92"/>
      <c r="BN37" s="93"/>
      <c r="BO37" s="94"/>
      <c r="BP37" s="94"/>
      <c r="BQ37" s="94"/>
      <c r="BR37" s="94"/>
      <c r="BS37" s="94"/>
      <c r="BT37" s="94"/>
      <c r="BU37" s="94"/>
      <c r="BV37" s="94"/>
      <c r="BW37" s="94"/>
      <c r="BX37" s="95" t="s">
        <v>693</v>
      </c>
      <c r="BY37" s="94"/>
      <c r="BZ37" s="94"/>
      <c r="CA37" s="94"/>
      <c r="CB37" s="94"/>
      <c r="CC37" s="94"/>
      <c r="CD37" s="96"/>
      <c r="CE37" s="92"/>
      <c r="CF37" s="92"/>
      <c r="CG37" s="92"/>
      <c r="CH37" s="92"/>
    </row>
    <row r="38" spans="1:86" ht="21.75" x14ac:dyDescent="0.2">
      <c r="A38" s="81"/>
      <c r="B38" s="79"/>
      <c r="C38" s="74"/>
      <c r="D38" s="76"/>
      <c r="E38" s="76"/>
      <c r="F38" s="76"/>
      <c r="G38" s="76"/>
      <c r="H38" s="76"/>
      <c r="I38" s="76"/>
      <c r="J38" s="76"/>
      <c r="K38" s="76"/>
      <c r="L38" s="76"/>
      <c r="M38" s="76"/>
      <c r="N38" s="76"/>
      <c r="O38" s="76"/>
      <c r="P38" s="76"/>
      <c r="Q38" s="87"/>
      <c r="R38" s="76"/>
      <c r="S38" s="76"/>
      <c r="T38" s="76"/>
      <c r="U38" s="76"/>
      <c r="V38" s="76"/>
      <c r="W38" s="76"/>
      <c r="X38" s="79"/>
      <c r="Y38" s="80" t="str">
        <f t="shared" si="0"/>
        <v>0 ปี, 0 เดือน</v>
      </c>
      <c r="Z38" s="80"/>
      <c r="AA38" s="81"/>
      <c r="AB38" s="81"/>
      <c r="AC38" s="81"/>
      <c r="AD38" s="81"/>
      <c r="AE38" s="81"/>
      <c r="AF38" s="81"/>
      <c r="AG38" s="84"/>
      <c r="AH38" s="83"/>
      <c r="AI38" s="84"/>
      <c r="AJ38" s="81"/>
      <c r="AK38" s="80" t="str">
        <f t="shared" si="1"/>
        <v>0 ปี, 0 เดือน</v>
      </c>
      <c r="AL38" s="99"/>
      <c r="AM38" s="80"/>
      <c r="AN38" s="76"/>
      <c r="AO38" s="76"/>
      <c r="AP38" s="76"/>
      <c r="AQ38" s="76"/>
      <c r="AR38" s="81">
        <f t="shared" si="2"/>
        <v>0</v>
      </c>
      <c r="AS38" s="81">
        <f t="shared" si="2"/>
        <v>0</v>
      </c>
      <c r="AT38" s="87"/>
      <c r="AU38" s="87"/>
      <c r="AV38" s="88"/>
      <c r="AW38" s="89"/>
      <c r="AX38" s="89"/>
      <c r="AY38" s="90"/>
      <c r="AZ38" s="90"/>
      <c r="BA38" s="90"/>
      <c r="BB38" s="90"/>
      <c r="BC38" s="91"/>
      <c r="BD38" s="91"/>
      <c r="BE38" s="87"/>
      <c r="BF38" s="87"/>
      <c r="BG38" s="87"/>
      <c r="BH38" s="87"/>
      <c r="BI38" s="92"/>
      <c r="BJ38" s="92"/>
      <c r="BK38" s="92"/>
      <c r="BL38" s="92"/>
      <c r="BM38" s="92"/>
      <c r="BN38" s="93"/>
      <c r="BO38" s="94"/>
      <c r="BP38" s="94"/>
      <c r="BQ38" s="94"/>
      <c r="BR38" s="94"/>
      <c r="BS38" s="94"/>
      <c r="BT38" s="94"/>
      <c r="BU38" s="94"/>
      <c r="BV38" s="94"/>
      <c r="BW38" s="94"/>
      <c r="BX38" s="94" t="s">
        <v>694</v>
      </c>
      <c r="BY38" s="94"/>
      <c r="BZ38" s="94"/>
      <c r="CA38" s="94"/>
      <c r="CB38" s="94"/>
      <c r="CC38" s="94"/>
      <c r="CD38" s="96"/>
      <c r="CE38" s="92"/>
      <c r="CF38" s="92"/>
      <c r="CG38" s="92"/>
      <c r="CH38" s="92"/>
    </row>
    <row r="39" spans="1:86" ht="22.5" thickBot="1" x14ac:dyDescent="0.25">
      <c r="A39" s="81"/>
      <c r="B39" s="79"/>
      <c r="C39" s="74"/>
      <c r="D39" s="76"/>
      <c r="E39" s="76"/>
      <c r="F39" s="76"/>
      <c r="G39" s="76"/>
      <c r="H39" s="76"/>
      <c r="I39" s="76"/>
      <c r="J39" s="76"/>
      <c r="K39" s="76"/>
      <c r="L39" s="76"/>
      <c r="M39" s="76"/>
      <c r="N39" s="76"/>
      <c r="O39" s="76"/>
      <c r="P39" s="76"/>
      <c r="Q39" s="87"/>
      <c r="R39" s="177"/>
      <c r="S39" s="76"/>
      <c r="T39" s="76"/>
      <c r="U39" s="76"/>
      <c r="V39" s="76"/>
      <c r="W39" s="76"/>
      <c r="X39" s="79"/>
      <c r="Y39" s="80" t="str">
        <f t="shared" si="0"/>
        <v>0 ปี, 0 เดือน</v>
      </c>
      <c r="Z39" s="80"/>
      <c r="AA39" s="81"/>
      <c r="AB39" s="81"/>
      <c r="AC39" s="81"/>
      <c r="AD39" s="81"/>
      <c r="AE39" s="81"/>
      <c r="AF39" s="81"/>
      <c r="AG39" s="84"/>
      <c r="AH39" s="83"/>
      <c r="AI39" s="84"/>
      <c r="AJ39" s="81"/>
      <c r="AK39" s="80" t="str">
        <f t="shared" si="1"/>
        <v>0 ปี, 0 เดือน</v>
      </c>
      <c r="AL39" s="99"/>
      <c r="AM39" s="80"/>
      <c r="AN39" s="76"/>
      <c r="AO39" s="76"/>
      <c r="AP39" s="76"/>
      <c r="AQ39" s="76"/>
      <c r="AR39" s="81">
        <f t="shared" si="2"/>
        <v>0</v>
      </c>
      <c r="AS39" s="81">
        <f t="shared" si="2"/>
        <v>0</v>
      </c>
      <c r="AT39" s="87"/>
      <c r="AU39" s="26"/>
      <c r="AV39" s="88"/>
      <c r="AW39" s="89"/>
      <c r="AX39" s="89"/>
      <c r="AY39" s="90"/>
      <c r="AZ39" s="90"/>
      <c r="BA39" s="90"/>
      <c r="BB39" s="90"/>
      <c r="BC39" s="91"/>
      <c r="BD39" s="91"/>
      <c r="BE39" s="87"/>
      <c r="BF39" s="87"/>
      <c r="BG39" s="87"/>
      <c r="BH39" s="87"/>
      <c r="BI39" s="92"/>
      <c r="BJ39" s="92"/>
      <c r="BK39" s="92"/>
      <c r="BL39" s="92"/>
      <c r="BM39" s="92"/>
      <c r="BN39" s="150"/>
      <c r="BO39" s="151"/>
      <c r="BP39" s="151"/>
      <c r="BQ39" s="151"/>
      <c r="BR39" s="151"/>
      <c r="BS39" s="151"/>
      <c r="BT39" s="151"/>
      <c r="BU39" s="151"/>
      <c r="BV39" s="151"/>
      <c r="BW39" s="151"/>
      <c r="BX39" s="92"/>
      <c r="BY39" s="151"/>
      <c r="BZ39" s="151"/>
      <c r="CA39" s="151"/>
      <c r="CB39" s="151"/>
      <c r="CC39" s="151"/>
      <c r="CD39" s="152"/>
      <c r="CE39" s="92"/>
      <c r="CF39" s="92"/>
      <c r="CG39" s="92"/>
      <c r="CH39" s="92"/>
    </row>
    <row r="40" spans="1:86" ht="21.75" x14ac:dyDescent="0.2">
      <c r="A40" s="76"/>
      <c r="B40" s="79"/>
      <c r="C40" s="74"/>
      <c r="D40" s="76"/>
      <c r="E40" s="76"/>
      <c r="F40" s="76"/>
      <c r="G40" s="76"/>
      <c r="H40" s="76"/>
      <c r="I40" s="76"/>
      <c r="J40" s="76"/>
      <c r="K40" s="76"/>
      <c r="L40" s="76"/>
      <c r="M40" s="76"/>
      <c r="N40" s="76"/>
      <c r="O40" s="76"/>
      <c r="P40" s="76"/>
      <c r="Q40" s="87"/>
      <c r="R40" s="76"/>
      <c r="S40" s="76"/>
      <c r="T40" s="76"/>
      <c r="U40" s="76"/>
      <c r="V40" s="76"/>
      <c r="W40" s="76"/>
      <c r="X40" s="79"/>
      <c r="Y40" s="80" t="str">
        <f t="shared" si="0"/>
        <v>0 ปี, 0 เดือน</v>
      </c>
      <c r="Z40" s="80"/>
      <c r="AA40" s="81"/>
      <c r="AB40" s="81"/>
      <c r="AC40" s="81"/>
      <c r="AD40" s="81"/>
      <c r="AE40" s="81"/>
      <c r="AF40" s="81"/>
      <c r="AG40" s="84"/>
      <c r="AH40" s="83"/>
      <c r="AI40" s="84"/>
      <c r="AJ40" s="81"/>
      <c r="AK40" s="80" t="str">
        <f t="shared" si="1"/>
        <v>0 ปี, 0 เดือน</v>
      </c>
      <c r="AL40" s="99"/>
      <c r="AM40" s="80"/>
      <c r="AN40" s="76"/>
      <c r="AO40" s="76"/>
      <c r="AP40" s="76"/>
      <c r="AQ40" s="76"/>
      <c r="AR40" s="81">
        <f t="shared" si="2"/>
        <v>0</v>
      </c>
      <c r="AS40" s="81">
        <f t="shared" si="2"/>
        <v>0</v>
      </c>
      <c r="AT40" s="87"/>
      <c r="AU40" s="87"/>
      <c r="AV40" s="88"/>
      <c r="AW40" s="89"/>
      <c r="AX40" s="89"/>
      <c r="AY40" s="90"/>
      <c r="AZ40" s="90"/>
      <c r="BA40" s="90"/>
      <c r="BB40" s="90"/>
      <c r="BC40" s="91"/>
      <c r="BD40" s="91"/>
      <c r="BE40" s="87"/>
      <c r="BF40" s="87"/>
      <c r="BG40" s="87"/>
      <c r="BH40" s="87"/>
      <c r="BI40" s="92"/>
      <c r="BJ40" s="92"/>
      <c r="BK40" s="92"/>
      <c r="BL40" s="92"/>
      <c r="BM40" s="92"/>
      <c r="BN40" s="92"/>
      <c r="BO40" s="92"/>
      <c r="BP40" s="92"/>
      <c r="BQ40" s="92"/>
      <c r="BR40" s="92"/>
      <c r="BS40" s="92"/>
      <c r="BT40" s="92"/>
      <c r="BU40" s="92"/>
      <c r="BV40" s="92"/>
      <c r="BW40" s="92"/>
      <c r="BX40" s="94" t="s">
        <v>93</v>
      </c>
      <c r="BY40" s="92"/>
      <c r="BZ40" s="92"/>
      <c r="CA40" s="92"/>
      <c r="CB40" s="92"/>
      <c r="CC40" s="92"/>
      <c r="CD40" s="92"/>
      <c r="CE40" s="92"/>
      <c r="CF40" s="92"/>
      <c r="CG40" s="92"/>
      <c r="CH40" s="92"/>
    </row>
    <row r="41" spans="1:86" ht="21.75" x14ac:dyDescent="0.2">
      <c r="A41" s="76"/>
      <c r="B41" s="79"/>
      <c r="C41" s="74"/>
      <c r="D41" s="76"/>
      <c r="E41" s="76"/>
      <c r="F41" s="76"/>
      <c r="G41" s="76"/>
      <c r="H41" s="76"/>
      <c r="I41" s="76"/>
      <c r="J41" s="76"/>
      <c r="K41" s="76"/>
      <c r="L41" s="76"/>
      <c r="M41" s="76"/>
      <c r="N41" s="76"/>
      <c r="O41" s="76"/>
      <c r="P41" s="76"/>
      <c r="Q41" s="87"/>
      <c r="R41" s="81"/>
      <c r="S41" s="76"/>
      <c r="T41" s="76"/>
      <c r="U41" s="76"/>
      <c r="V41" s="76"/>
      <c r="W41" s="76"/>
      <c r="X41" s="79"/>
      <c r="Y41" s="80" t="str">
        <f t="shared" si="0"/>
        <v>0 ปี, 0 เดือน</v>
      </c>
      <c r="Z41" s="80"/>
      <c r="AA41" s="81"/>
      <c r="AB41" s="81"/>
      <c r="AC41" s="81"/>
      <c r="AD41" s="81"/>
      <c r="AE41" s="81"/>
      <c r="AF41" s="81"/>
      <c r="AG41" s="84"/>
      <c r="AH41" s="83"/>
      <c r="AI41" s="84"/>
      <c r="AJ41" s="81"/>
      <c r="AK41" s="80" t="str">
        <f t="shared" si="1"/>
        <v>0 ปี, 0 เดือน</v>
      </c>
      <c r="AL41" s="99"/>
      <c r="AM41" s="80"/>
      <c r="AN41" s="76"/>
      <c r="AO41" s="76"/>
      <c r="AP41" s="76"/>
      <c r="AQ41" s="76"/>
      <c r="AR41" s="81">
        <f t="shared" si="2"/>
        <v>0</v>
      </c>
      <c r="AS41" s="81">
        <f t="shared" si="2"/>
        <v>0</v>
      </c>
      <c r="AT41" s="87"/>
      <c r="AU41" s="87"/>
      <c r="AV41" s="88"/>
      <c r="AW41" s="89"/>
      <c r="AX41" s="89"/>
      <c r="AY41" s="90"/>
      <c r="AZ41" s="90"/>
      <c r="BA41" s="90"/>
      <c r="BB41" s="90"/>
      <c r="BC41" s="91"/>
      <c r="BD41" s="91"/>
      <c r="BE41" s="87"/>
      <c r="BF41" s="87"/>
      <c r="BG41" s="87"/>
      <c r="BH41" s="87"/>
      <c r="BI41" s="92"/>
      <c r="BJ41" s="92"/>
      <c r="BK41" s="92"/>
      <c r="BL41" s="92"/>
      <c r="BM41" s="92"/>
      <c r="BN41" s="92"/>
      <c r="BO41" s="92"/>
      <c r="BP41" s="92"/>
      <c r="BQ41" s="92"/>
      <c r="BR41" s="92"/>
      <c r="BS41" s="92"/>
      <c r="BT41" s="92"/>
      <c r="BU41" s="92"/>
      <c r="BV41" s="92"/>
      <c r="BW41" s="153"/>
      <c r="BX41" s="153"/>
      <c r="BY41" s="153"/>
      <c r="BZ41" s="92"/>
      <c r="CA41" s="92"/>
      <c r="CB41" s="92"/>
      <c r="CC41" s="92"/>
      <c r="CD41" s="92"/>
      <c r="CE41" s="92"/>
      <c r="CF41" s="92"/>
      <c r="CG41" s="92"/>
      <c r="CH41" s="92"/>
    </row>
    <row r="42" spans="1:86" ht="21.75" x14ac:dyDescent="0.2">
      <c r="A42" s="81"/>
      <c r="B42" s="79"/>
      <c r="C42" s="74"/>
      <c r="D42" s="76"/>
      <c r="E42" s="76"/>
      <c r="F42" s="76"/>
      <c r="G42" s="76"/>
      <c r="H42" s="76"/>
      <c r="I42" s="76"/>
      <c r="J42" s="76"/>
      <c r="K42" s="76"/>
      <c r="L42" s="76"/>
      <c r="M42" s="76"/>
      <c r="N42" s="76"/>
      <c r="O42" s="76"/>
      <c r="P42" s="76"/>
      <c r="Q42" s="87"/>
      <c r="R42" s="81"/>
      <c r="S42" s="76"/>
      <c r="T42" s="76"/>
      <c r="U42" s="76"/>
      <c r="V42" s="76"/>
      <c r="W42" s="76"/>
      <c r="X42" s="79"/>
      <c r="Y42" s="80" t="str">
        <f t="shared" si="0"/>
        <v>0 ปี, 0 เดือน</v>
      </c>
      <c r="Z42" s="80"/>
      <c r="AA42" s="81"/>
      <c r="AB42" s="81"/>
      <c r="AC42" s="81"/>
      <c r="AD42" s="81"/>
      <c r="AE42" s="81"/>
      <c r="AF42" s="81"/>
      <c r="AG42" s="84"/>
      <c r="AH42" s="83"/>
      <c r="AI42" s="84"/>
      <c r="AJ42" s="81"/>
      <c r="AK42" s="80" t="str">
        <f t="shared" si="1"/>
        <v>0 ปี, 0 เดือน</v>
      </c>
      <c r="AL42" s="99"/>
      <c r="AM42" s="80"/>
      <c r="AN42" s="76"/>
      <c r="AO42" s="76"/>
      <c r="AP42" s="76"/>
      <c r="AQ42" s="76"/>
      <c r="AR42" s="81">
        <f t="shared" si="2"/>
        <v>0</v>
      </c>
      <c r="AS42" s="81">
        <f t="shared" si="2"/>
        <v>0</v>
      </c>
      <c r="AT42" s="87"/>
      <c r="AU42" s="87"/>
      <c r="AV42" s="88"/>
      <c r="AW42" s="89"/>
      <c r="AX42" s="89"/>
      <c r="AY42" s="90"/>
      <c r="AZ42" s="90"/>
      <c r="BA42" s="90"/>
      <c r="BB42" s="90"/>
      <c r="BC42" s="91"/>
      <c r="BD42" s="91"/>
      <c r="BE42" s="87"/>
      <c r="BF42" s="87"/>
      <c r="BG42" s="87"/>
      <c r="BH42" s="87"/>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row>
    <row r="43" spans="1:86" ht="21.75" x14ac:dyDescent="0.2">
      <c r="A43" s="76"/>
      <c r="B43" s="79"/>
      <c r="C43" s="74"/>
      <c r="D43" s="76"/>
      <c r="E43" s="76"/>
      <c r="F43" s="76"/>
      <c r="G43" s="76"/>
      <c r="H43" s="76"/>
      <c r="I43" s="76"/>
      <c r="J43" s="76"/>
      <c r="K43" s="76"/>
      <c r="L43" s="76"/>
      <c r="M43" s="76"/>
      <c r="N43" s="76"/>
      <c r="O43" s="76"/>
      <c r="P43" s="76"/>
      <c r="Q43" s="87"/>
      <c r="R43" s="81"/>
      <c r="S43" s="76"/>
      <c r="T43" s="76"/>
      <c r="U43" s="76"/>
      <c r="V43" s="76"/>
      <c r="W43" s="76"/>
      <c r="X43" s="79"/>
      <c r="Y43" s="80" t="str">
        <f t="shared" si="0"/>
        <v>0 ปี, 0 เดือน</v>
      </c>
      <c r="Z43" s="80"/>
      <c r="AA43" s="81"/>
      <c r="AB43" s="81"/>
      <c r="AC43" s="81"/>
      <c r="AD43" s="81"/>
      <c r="AE43" s="81"/>
      <c r="AF43" s="81"/>
      <c r="AG43" s="84"/>
      <c r="AH43" s="83"/>
      <c r="AI43" s="84"/>
      <c r="AJ43" s="81"/>
      <c r="AK43" s="80" t="str">
        <f t="shared" si="1"/>
        <v>0 ปี, 0 เดือน</v>
      </c>
      <c r="AL43" s="99"/>
      <c r="AM43" s="80"/>
      <c r="AN43" s="76"/>
      <c r="AO43" s="76"/>
      <c r="AP43" s="76"/>
      <c r="AQ43" s="76"/>
      <c r="AR43" s="81">
        <f t="shared" si="2"/>
        <v>0</v>
      </c>
      <c r="AS43" s="81">
        <f t="shared" si="2"/>
        <v>0</v>
      </c>
      <c r="AT43" s="87"/>
      <c r="AU43" s="87"/>
      <c r="AV43" s="88"/>
      <c r="AW43" s="89"/>
      <c r="AX43" s="89"/>
      <c r="AY43" s="90"/>
      <c r="AZ43" s="90"/>
      <c r="BA43" s="90"/>
      <c r="BB43" s="90"/>
      <c r="BC43" s="91"/>
      <c r="BD43" s="91"/>
      <c r="BE43" s="87"/>
      <c r="BF43" s="87"/>
      <c r="BG43" s="87"/>
      <c r="BH43" s="87"/>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row>
    <row r="44" spans="1:86" ht="21.75" x14ac:dyDescent="0.2">
      <c r="A44" s="76"/>
      <c r="B44" s="79"/>
      <c r="C44" s="74"/>
      <c r="D44" s="76"/>
      <c r="E44" s="76"/>
      <c r="F44" s="76"/>
      <c r="G44" s="76"/>
      <c r="H44" s="76"/>
      <c r="I44" s="76"/>
      <c r="J44" s="76"/>
      <c r="K44" s="76"/>
      <c r="L44" s="76"/>
      <c r="M44" s="76"/>
      <c r="N44" s="76"/>
      <c r="O44" s="76"/>
      <c r="P44" s="76"/>
      <c r="Q44" s="87"/>
      <c r="R44" s="81"/>
      <c r="S44" s="76"/>
      <c r="T44" s="76"/>
      <c r="U44" s="76"/>
      <c r="V44" s="76"/>
      <c r="W44" s="76"/>
      <c r="X44" s="79"/>
      <c r="Y44" s="80" t="str">
        <f t="shared" si="0"/>
        <v>0 ปี, 0 เดือน</v>
      </c>
      <c r="Z44" s="80"/>
      <c r="AA44" s="81"/>
      <c r="AB44" s="81"/>
      <c r="AC44" s="81"/>
      <c r="AD44" s="81"/>
      <c r="AE44" s="81"/>
      <c r="AF44" s="81"/>
      <c r="AG44" s="84"/>
      <c r="AH44" s="83"/>
      <c r="AI44" s="84"/>
      <c r="AJ44" s="81"/>
      <c r="AK44" s="80" t="str">
        <f t="shared" si="1"/>
        <v>0 ปี, 0 เดือน</v>
      </c>
      <c r="AL44" s="99"/>
      <c r="AM44" s="80"/>
      <c r="AN44" s="76"/>
      <c r="AO44" s="76"/>
      <c r="AP44" s="76"/>
      <c r="AQ44" s="76"/>
      <c r="AR44" s="81">
        <f t="shared" si="2"/>
        <v>0</v>
      </c>
      <c r="AS44" s="81">
        <f t="shared" si="2"/>
        <v>0</v>
      </c>
      <c r="AT44" s="87"/>
      <c r="AU44" s="87"/>
      <c r="AV44" s="88"/>
      <c r="AW44" s="89"/>
      <c r="AX44" s="89"/>
      <c r="AY44" s="90"/>
      <c r="AZ44" s="90"/>
      <c r="BA44" s="90"/>
      <c r="BB44" s="90"/>
      <c r="BC44" s="91"/>
      <c r="BD44" s="91"/>
      <c r="BE44" s="87"/>
      <c r="BF44" s="87"/>
      <c r="BG44" s="87"/>
      <c r="BH44" s="87"/>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row>
  </sheetData>
  <mergeCells count="59">
    <mergeCell ref="AF4:AF5"/>
    <mergeCell ref="AG4:AG5"/>
    <mergeCell ref="M3:M5"/>
    <mergeCell ref="BG4:BH4"/>
    <mergeCell ref="AN4:AO4"/>
    <mergeCell ref="AP4:AQ4"/>
    <mergeCell ref="AR4:AS4"/>
    <mergeCell ref="AU4:AU5"/>
    <mergeCell ref="AV4:AV5"/>
    <mergeCell ref="BE4:BF4"/>
    <mergeCell ref="BD3:BD5"/>
    <mergeCell ref="BE3:BH3"/>
    <mergeCell ref="AT3:AT5"/>
    <mergeCell ref="AU3:AV3"/>
    <mergeCell ref="AW3:BB4"/>
    <mergeCell ref="BC3:BC5"/>
    <mergeCell ref="AH4:AH5"/>
    <mergeCell ref="AN3:AS3"/>
    <mergeCell ref="AD4:AD5"/>
    <mergeCell ref="AE4:AE5"/>
    <mergeCell ref="B4:B5"/>
    <mergeCell ref="C4:C5"/>
    <mergeCell ref="D4:D5"/>
    <mergeCell ref="E4:E5"/>
    <mergeCell ref="F4:F5"/>
    <mergeCell ref="N3:N5"/>
    <mergeCell ref="O3:O5"/>
    <mergeCell ref="P3:P5"/>
    <mergeCell ref="Q3:Q5"/>
    <mergeCell ref="AF3:AK3"/>
    <mergeCell ref="AJ4:AJ5"/>
    <mergeCell ref="AK4:AK5"/>
    <mergeCell ref="U4:U5"/>
    <mergeCell ref="V4:V5"/>
    <mergeCell ref="W4:W5"/>
    <mergeCell ref="R3:AE3"/>
    <mergeCell ref="T4:T5"/>
    <mergeCell ref="X4:X5"/>
    <mergeCell ref="AA4:AA5"/>
    <mergeCell ref="AB4:AB5"/>
    <mergeCell ref="AC4:AC5"/>
    <mergeCell ref="Y4:Y5"/>
    <mergeCell ref="Z4:Z5"/>
    <mergeCell ref="A1:AU1"/>
    <mergeCell ref="A2:AU2"/>
    <mergeCell ref="A3:A5"/>
    <mergeCell ref="B3:C3"/>
    <mergeCell ref="D3:G3"/>
    <mergeCell ref="H3:H5"/>
    <mergeCell ref="I3:I5"/>
    <mergeCell ref="J3:J5"/>
    <mergeCell ref="K3:K5"/>
    <mergeCell ref="L3:L5"/>
    <mergeCell ref="G4:G5"/>
    <mergeCell ref="R4:R5"/>
    <mergeCell ref="S4:S5"/>
    <mergeCell ref="AL4:AL5"/>
    <mergeCell ref="AM4:AM5"/>
    <mergeCell ref="AI4:AI5"/>
  </mergeCells>
  <dataValidations count="23">
    <dataValidation type="list" allowBlank="1" showInputMessage="1" showErrorMessage="1" sqref="P6:P44">
      <formula1>$BV$7:$BV$12</formula1>
    </dataValidation>
    <dataValidation type="list" allowBlank="1" showInputMessage="1" showErrorMessage="1" sqref="O6:O44">
      <formula1>ทัศนวิสัย_สภาพแวดล้อม</formula1>
    </dataValidation>
    <dataValidation type="list" allowBlank="1" showInputMessage="1" showErrorMessage="1" sqref="N6:N44">
      <formula1>การควบคุมจราจร</formula1>
    </dataValidation>
    <dataValidation type="list" allowBlank="1" showInputMessage="1" showErrorMessage="1" sqref="M6:M44">
      <formula1>ลักษณะทาง</formula1>
    </dataValidation>
    <dataValidation type="list" allowBlank="1" showInputMessage="1" showErrorMessage="1" sqref="L6:L44">
      <formula1>ชนิดผิวทาง</formula1>
    </dataValidation>
    <dataValidation type="list" allowBlank="1" showInputMessage="1" showErrorMessage="1" sqref="K6:K44">
      <formula1>$BQ$7:$BQ$11</formula1>
    </dataValidation>
    <dataValidation type="list" allowBlank="1" showInputMessage="1" showErrorMessage="1" sqref="J6:J44">
      <formula1>จำนวนช่องจราจร</formula1>
    </dataValidation>
    <dataValidation type="list" allowBlank="1" showInputMessage="1" showErrorMessage="1" sqref="H6:H44">
      <formula1>บริเวณที่เกิดหตุ</formula1>
    </dataValidation>
    <dataValidation type="list" allowBlank="1" showInputMessage="1" showErrorMessage="1" sqref="AU6:AU44">
      <formula1>รถต้นเหตุ</formula1>
    </dataValidation>
    <dataValidation type="list" allowBlank="1" showInputMessage="1" showErrorMessage="1" sqref="AT6:AT44">
      <formula1>$BZ$7:$BZ$23</formula1>
    </dataValidation>
    <dataValidation type="list" allowBlank="1" showInputMessage="1" showErrorMessage="1" sqref="S6:S44">
      <formula1>$BW$7:$BW$17</formula1>
    </dataValidation>
    <dataValidation type="list" allowBlank="1" showInputMessage="1" showErrorMessage="1" sqref="S1:U2">
      <formula1>$BW$6:$BW$8</formula1>
    </dataValidation>
    <dataValidation type="list" allowBlank="1" showInputMessage="1" showErrorMessage="1" sqref="V6:V44">
      <formula1>มาตรฐานรถ</formula1>
    </dataValidation>
    <dataValidation type="list" allowBlank="1" showInputMessage="1" showErrorMessage="1" sqref="W6:W44">
      <formula1>รายละเอียดมาตรฐานรถ</formula1>
    </dataValidation>
    <dataValidation type="list" allowBlank="1" showInputMessage="1" showErrorMessage="1" sqref="V4 V1:V2">
      <formula1>$BX$6:$BX$14</formula1>
    </dataValidation>
    <dataValidation type="list" allowBlank="1" showInputMessage="1" showErrorMessage="1" sqref="W4 W1:Z2">
      <formula1>$BY$6:$BY$8</formula1>
    </dataValidation>
    <dataValidation type="list" allowBlank="1" showInputMessage="1" showErrorMessage="1" sqref="AV5:AV44">
      <formula1>สาเหตุ</formula1>
    </dataValidation>
    <dataValidation type="list" allowBlank="1" showInputMessage="1" showErrorMessage="1" sqref="BB6:BB21 BB23:BB44">
      <formula1>$CD$7:$CD$23</formula1>
    </dataValidation>
    <dataValidation type="list" allowBlank="1" showInputMessage="1" showErrorMessage="1" sqref="I6:I44">
      <formula1>$BO$7:$BO$14</formula1>
    </dataValidation>
    <dataValidation type="list" allowBlank="1" showInputMessage="1" showErrorMessage="1" sqref="BE6:BE44">
      <formula1>รายละเอียดการลงโทษผู้ประกอบการฯ</formula1>
    </dataValidation>
    <dataValidation type="list" allowBlank="1" showInputMessage="1" showErrorMessage="1" sqref="BG6:BG44">
      <formula1>รายละเอียดการลงโทษพนักงานขับรถ</formula1>
    </dataValidation>
    <dataValidation type="list" allowBlank="1" showInputMessage="1" showErrorMessage="1" sqref="Z6:Z44">
      <formula1>สถานะภาษีรถ</formula1>
    </dataValidation>
    <dataValidation type="list" allowBlank="1" showInputMessage="1" showErrorMessage="1" sqref="BD6:BD44">
      <formula1>ผู้รายงาน</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4"/>
  <sheetViews>
    <sheetView workbookViewId="0">
      <selection activeCell="A3" sqref="A3:A5"/>
    </sheetView>
  </sheetViews>
  <sheetFormatPr defaultRowHeight="14.25" x14ac:dyDescent="0.2"/>
  <cols>
    <col min="9" max="14" width="0" hidden="1" customWidth="1"/>
    <col min="17" max="17" width="30.625" customWidth="1"/>
    <col min="40" max="45" width="7.25" customWidth="1"/>
    <col min="49" max="60" width="0" hidden="1" customWidth="1"/>
  </cols>
  <sheetData>
    <row r="1" spans="1:86" ht="21.75" x14ac:dyDescent="0.5">
      <c r="A1" s="1040" t="s">
        <v>162</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row>
    <row r="2" spans="1:86" ht="21.75" x14ac:dyDescent="0.5">
      <c r="A2" s="1040" t="s">
        <v>2193</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row>
    <row r="3" spans="1:86" ht="22.5" thickBot="1" x14ac:dyDescent="0.25">
      <c r="A3" s="1041" t="s">
        <v>163</v>
      </c>
      <c r="B3" s="1042" t="s">
        <v>164</v>
      </c>
      <c r="C3" s="1043"/>
      <c r="D3" s="1041" t="s">
        <v>165</v>
      </c>
      <c r="E3" s="1041"/>
      <c r="F3" s="1041"/>
      <c r="G3" s="1041"/>
      <c r="H3" s="1044" t="s">
        <v>166</v>
      </c>
      <c r="I3" s="1044" t="s">
        <v>167</v>
      </c>
      <c r="J3" s="1044" t="s">
        <v>168</v>
      </c>
      <c r="K3" s="1044" t="s">
        <v>169</v>
      </c>
      <c r="L3" s="1044" t="s">
        <v>170</v>
      </c>
      <c r="M3" s="1044" t="s">
        <v>171</v>
      </c>
      <c r="N3" s="1044" t="s">
        <v>172</v>
      </c>
      <c r="O3" s="1044" t="s">
        <v>173</v>
      </c>
      <c r="P3" s="1044" t="s">
        <v>174</v>
      </c>
      <c r="Q3" s="1041" t="s">
        <v>175</v>
      </c>
      <c r="R3" s="1042" t="s">
        <v>176</v>
      </c>
      <c r="S3" s="1053"/>
      <c r="T3" s="1053"/>
      <c r="U3" s="1053"/>
      <c r="V3" s="1053"/>
      <c r="W3" s="1053"/>
      <c r="X3" s="1053"/>
      <c r="Y3" s="1053"/>
      <c r="Z3" s="1053"/>
      <c r="AA3" s="1053"/>
      <c r="AB3" s="1053"/>
      <c r="AC3" s="1053"/>
      <c r="AD3" s="1053"/>
      <c r="AE3" s="1043"/>
      <c r="AF3" s="1041" t="s">
        <v>177</v>
      </c>
      <c r="AG3" s="1041"/>
      <c r="AH3" s="1041"/>
      <c r="AI3" s="1041"/>
      <c r="AJ3" s="1041"/>
      <c r="AK3" s="1041"/>
      <c r="AL3" s="39"/>
      <c r="AM3" s="40"/>
      <c r="AN3" s="1042" t="s">
        <v>178</v>
      </c>
      <c r="AO3" s="1053"/>
      <c r="AP3" s="1053"/>
      <c r="AQ3" s="1053"/>
      <c r="AR3" s="1053"/>
      <c r="AS3" s="1043"/>
      <c r="AT3" s="1044" t="s">
        <v>122</v>
      </c>
      <c r="AU3" s="1042" t="s">
        <v>179</v>
      </c>
      <c r="AV3" s="1043"/>
      <c r="AW3" s="1061" t="s">
        <v>180</v>
      </c>
      <c r="AX3" s="1061"/>
      <c r="AY3" s="1061"/>
      <c r="AZ3" s="1061"/>
      <c r="BA3" s="1061"/>
      <c r="BB3" s="1061"/>
      <c r="BC3" s="1062" t="s">
        <v>181</v>
      </c>
      <c r="BD3" s="1054" t="s">
        <v>182</v>
      </c>
      <c r="BE3" s="1041" t="s">
        <v>183</v>
      </c>
      <c r="BF3" s="1041"/>
      <c r="BG3" s="1041"/>
      <c r="BH3" s="1041"/>
      <c r="BI3" s="41"/>
      <c r="BJ3" s="41"/>
      <c r="BK3" s="41"/>
      <c r="BL3" s="41"/>
      <c r="BM3" s="41"/>
      <c r="BN3" s="41"/>
      <c r="BO3" s="41"/>
      <c r="BP3" s="41"/>
      <c r="BQ3" s="41"/>
      <c r="BR3" s="41"/>
      <c r="BS3" s="41"/>
      <c r="BT3" s="41"/>
      <c r="BU3" s="41"/>
      <c r="BV3" s="41"/>
      <c r="BW3" s="42"/>
      <c r="BX3" s="42"/>
      <c r="BY3" s="42"/>
      <c r="BZ3" s="41"/>
      <c r="CA3" s="41"/>
      <c r="CB3" s="41"/>
      <c r="CC3" s="41"/>
      <c r="CD3" s="41"/>
      <c r="CE3" s="41"/>
      <c r="CF3" s="41"/>
      <c r="CG3" s="41"/>
      <c r="CH3" s="41"/>
    </row>
    <row r="4" spans="1:86" ht="21.75" x14ac:dyDescent="0.2">
      <c r="A4" s="1041"/>
      <c r="B4" s="1044" t="s">
        <v>184</v>
      </c>
      <c r="C4" s="1054" t="s">
        <v>185</v>
      </c>
      <c r="D4" s="1044" t="s">
        <v>186</v>
      </c>
      <c r="E4" s="1044" t="s">
        <v>187</v>
      </c>
      <c r="F4" s="1044" t="s">
        <v>188</v>
      </c>
      <c r="G4" s="1044" t="s">
        <v>189</v>
      </c>
      <c r="H4" s="1045"/>
      <c r="I4" s="1045"/>
      <c r="J4" s="1045"/>
      <c r="K4" s="1045"/>
      <c r="L4" s="1045"/>
      <c r="M4" s="1045"/>
      <c r="N4" s="1045"/>
      <c r="O4" s="1045"/>
      <c r="P4" s="1045"/>
      <c r="Q4" s="1041"/>
      <c r="R4" s="1044" t="s">
        <v>190</v>
      </c>
      <c r="S4" s="1044" t="s">
        <v>191</v>
      </c>
      <c r="T4" s="1044" t="s">
        <v>192</v>
      </c>
      <c r="U4" s="1044" t="s">
        <v>193</v>
      </c>
      <c r="V4" s="1044" t="s">
        <v>194</v>
      </c>
      <c r="W4" s="1044" t="s">
        <v>195</v>
      </c>
      <c r="X4" s="1044" t="s">
        <v>196</v>
      </c>
      <c r="Y4" s="1044" t="s">
        <v>197</v>
      </c>
      <c r="Z4" s="1054" t="s">
        <v>198</v>
      </c>
      <c r="AA4" s="1044" t="s">
        <v>199</v>
      </c>
      <c r="AB4" s="1044" t="s">
        <v>200</v>
      </c>
      <c r="AC4" s="1044" t="s">
        <v>201</v>
      </c>
      <c r="AD4" s="1044" t="s">
        <v>202</v>
      </c>
      <c r="AE4" s="1056" t="s">
        <v>203</v>
      </c>
      <c r="AF4" s="1044" t="s">
        <v>204</v>
      </c>
      <c r="AG4" s="1051" t="s">
        <v>205</v>
      </c>
      <c r="AH4" s="1044" t="s">
        <v>206</v>
      </c>
      <c r="AI4" s="1051" t="s">
        <v>207</v>
      </c>
      <c r="AJ4" s="1044" t="s">
        <v>208</v>
      </c>
      <c r="AK4" s="1044" t="s">
        <v>209</v>
      </c>
      <c r="AL4" s="1047" t="s">
        <v>210</v>
      </c>
      <c r="AM4" s="1049" t="s">
        <v>211</v>
      </c>
      <c r="AN4" s="1041" t="s">
        <v>115</v>
      </c>
      <c r="AO4" s="1041"/>
      <c r="AP4" s="1041" t="s">
        <v>212</v>
      </c>
      <c r="AQ4" s="1041"/>
      <c r="AR4" s="1053" t="s">
        <v>213</v>
      </c>
      <c r="AS4" s="1043"/>
      <c r="AT4" s="1045"/>
      <c r="AU4" s="1044" t="s">
        <v>124</v>
      </c>
      <c r="AV4" s="1044" t="s">
        <v>214</v>
      </c>
      <c r="AW4" s="1061"/>
      <c r="AX4" s="1061"/>
      <c r="AY4" s="1061"/>
      <c r="AZ4" s="1061"/>
      <c r="BA4" s="1061"/>
      <c r="BB4" s="1061"/>
      <c r="BC4" s="1063"/>
      <c r="BD4" s="1060"/>
      <c r="BE4" s="1041" t="s">
        <v>215</v>
      </c>
      <c r="BF4" s="1041"/>
      <c r="BG4" s="1041" t="s">
        <v>216</v>
      </c>
      <c r="BH4" s="1041"/>
      <c r="BI4" s="41"/>
      <c r="BJ4" s="41"/>
      <c r="BK4" s="41"/>
      <c r="BL4" s="41"/>
      <c r="BM4" s="41"/>
      <c r="BN4" s="43" t="s">
        <v>217</v>
      </c>
      <c r="BO4" s="43" t="s">
        <v>217</v>
      </c>
      <c r="BP4" s="44" t="s">
        <v>217</v>
      </c>
      <c r="BQ4" s="44" t="s">
        <v>217</v>
      </c>
      <c r="BR4" s="44" t="s">
        <v>217</v>
      </c>
      <c r="BS4" s="44" t="s">
        <v>217</v>
      </c>
      <c r="BT4" s="44" t="s">
        <v>217</v>
      </c>
      <c r="BU4" s="44" t="s">
        <v>217</v>
      </c>
      <c r="BV4" s="44" t="s">
        <v>217</v>
      </c>
      <c r="BW4" s="44" t="s">
        <v>217</v>
      </c>
      <c r="BX4" s="44" t="s">
        <v>217</v>
      </c>
      <c r="BY4" s="44" t="s">
        <v>217</v>
      </c>
      <c r="BZ4" s="44" t="s">
        <v>217</v>
      </c>
      <c r="CA4" s="44" t="s">
        <v>217</v>
      </c>
      <c r="CB4" s="44" t="s">
        <v>217</v>
      </c>
      <c r="CC4" s="44"/>
      <c r="CD4" s="45" t="s">
        <v>217</v>
      </c>
      <c r="CE4" s="44" t="s">
        <v>217</v>
      </c>
      <c r="CF4" s="44" t="s">
        <v>217</v>
      </c>
      <c r="CG4" s="44" t="s">
        <v>217</v>
      </c>
      <c r="CH4" s="44" t="s">
        <v>217</v>
      </c>
    </row>
    <row r="5" spans="1:86" ht="130.5" x14ac:dyDescent="0.2">
      <c r="A5" s="1041"/>
      <c r="B5" s="1046"/>
      <c r="C5" s="1055"/>
      <c r="D5" s="1046"/>
      <c r="E5" s="1046"/>
      <c r="F5" s="1046"/>
      <c r="G5" s="1046"/>
      <c r="H5" s="1046"/>
      <c r="I5" s="1046"/>
      <c r="J5" s="1046"/>
      <c r="K5" s="1046"/>
      <c r="L5" s="1046"/>
      <c r="M5" s="1046"/>
      <c r="N5" s="1046"/>
      <c r="O5" s="1046"/>
      <c r="P5" s="1046"/>
      <c r="Q5" s="1041"/>
      <c r="R5" s="1046"/>
      <c r="S5" s="1046"/>
      <c r="T5" s="1046"/>
      <c r="U5" s="1046"/>
      <c r="V5" s="1046"/>
      <c r="W5" s="1046"/>
      <c r="X5" s="1046"/>
      <c r="Y5" s="1046"/>
      <c r="Z5" s="1055"/>
      <c r="AA5" s="1046"/>
      <c r="AB5" s="1046"/>
      <c r="AC5" s="1046"/>
      <c r="AD5" s="1046"/>
      <c r="AE5" s="1057"/>
      <c r="AF5" s="1046"/>
      <c r="AG5" s="1052"/>
      <c r="AH5" s="1046"/>
      <c r="AI5" s="1052"/>
      <c r="AJ5" s="1046"/>
      <c r="AK5" s="1046"/>
      <c r="AL5" s="1048"/>
      <c r="AM5" s="1050"/>
      <c r="AN5" s="46" t="s">
        <v>218</v>
      </c>
      <c r="AO5" s="46" t="s">
        <v>219</v>
      </c>
      <c r="AP5" s="46" t="s">
        <v>218</v>
      </c>
      <c r="AQ5" s="46" t="s">
        <v>219</v>
      </c>
      <c r="AR5" s="46" t="s">
        <v>218</v>
      </c>
      <c r="AS5" s="46" t="s">
        <v>219</v>
      </c>
      <c r="AT5" s="1046"/>
      <c r="AU5" s="1046"/>
      <c r="AV5" s="1046"/>
      <c r="AW5" s="47" t="s">
        <v>218</v>
      </c>
      <c r="AX5" s="47" t="s">
        <v>219</v>
      </c>
      <c r="AY5" s="47" t="s">
        <v>220</v>
      </c>
      <c r="AZ5" s="47" t="s">
        <v>221</v>
      </c>
      <c r="BA5" s="47" t="s">
        <v>208</v>
      </c>
      <c r="BB5" s="47" t="s">
        <v>222</v>
      </c>
      <c r="BC5" s="1064"/>
      <c r="BD5" s="1055"/>
      <c r="BE5" s="46" t="s">
        <v>223</v>
      </c>
      <c r="BF5" s="46" t="s">
        <v>224</v>
      </c>
      <c r="BG5" s="46" t="s">
        <v>225</v>
      </c>
      <c r="BH5" s="46" t="s">
        <v>224</v>
      </c>
      <c r="BI5" s="41"/>
      <c r="BJ5" s="41"/>
      <c r="BK5" s="41"/>
      <c r="BL5" s="41"/>
      <c r="BM5" s="41"/>
      <c r="BN5" s="48"/>
      <c r="BO5" s="49"/>
      <c r="BP5" s="49"/>
      <c r="BQ5" s="49"/>
      <c r="BR5" s="49"/>
      <c r="BS5" s="49"/>
      <c r="BT5" s="49"/>
      <c r="BU5" s="49"/>
      <c r="BV5" s="49"/>
      <c r="BW5" s="50"/>
      <c r="BX5" s="50"/>
      <c r="BY5" s="50"/>
      <c r="BZ5" s="49"/>
      <c r="CA5" s="49"/>
      <c r="CB5" s="49"/>
      <c r="CC5" s="49"/>
      <c r="CD5" s="51"/>
      <c r="CE5" s="49"/>
      <c r="CF5" s="49"/>
      <c r="CG5" s="49"/>
      <c r="CH5" s="49"/>
    </row>
    <row r="6" spans="1:86" ht="48.75" customHeight="1" x14ac:dyDescent="0.2">
      <c r="A6" s="52">
        <v>0</v>
      </c>
      <c r="B6" s="57">
        <v>42279</v>
      </c>
      <c r="C6" s="54"/>
      <c r="D6" s="52" t="s">
        <v>226</v>
      </c>
      <c r="E6" s="52" t="s">
        <v>227</v>
      </c>
      <c r="F6" s="52" t="s">
        <v>228</v>
      </c>
      <c r="G6" s="52" t="s">
        <v>229</v>
      </c>
      <c r="H6" s="52" t="s">
        <v>230</v>
      </c>
      <c r="I6" s="52" t="s">
        <v>231</v>
      </c>
      <c r="J6" s="52" t="s">
        <v>232</v>
      </c>
      <c r="K6" s="52" t="s">
        <v>233</v>
      </c>
      <c r="L6" s="52" t="s">
        <v>234</v>
      </c>
      <c r="M6" s="52" t="s">
        <v>235</v>
      </c>
      <c r="N6" s="52" t="s">
        <v>93</v>
      </c>
      <c r="O6" s="52" t="s">
        <v>236</v>
      </c>
      <c r="P6" s="52" t="s">
        <v>237</v>
      </c>
      <c r="Q6" s="55" t="s">
        <v>238</v>
      </c>
      <c r="R6" s="52" t="s">
        <v>239</v>
      </c>
      <c r="S6" s="56" t="s">
        <v>101</v>
      </c>
      <c r="T6" s="52">
        <v>947</v>
      </c>
      <c r="U6" s="52" t="s">
        <v>240</v>
      </c>
      <c r="V6" s="52" t="s">
        <v>241</v>
      </c>
      <c r="W6" s="52" t="s">
        <v>104</v>
      </c>
      <c r="X6" s="57">
        <v>41439</v>
      </c>
      <c r="Y6" s="58" t="str">
        <f t="shared" ref="Y6:Y44" si="0">DATEDIF(X6,B6,"y") &amp; " ปี, " &amp; DATEDIF(X6,B6,"ym") &amp; " เดือน"</f>
        <v>2 ปี, 3 เดือน</v>
      </c>
      <c r="Z6" s="58" t="s">
        <v>242</v>
      </c>
      <c r="AA6" s="52" t="s">
        <v>243</v>
      </c>
      <c r="AB6" s="52" t="s">
        <v>244</v>
      </c>
      <c r="AC6" s="52" t="s">
        <v>245</v>
      </c>
      <c r="AD6" s="52">
        <v>1</v>
      </c>
      <c r="AE6" s="52">
        <v>9</v>
      </c>
      <c r="AF6" s="52" t="s">
        <v>246</v>
      </c>
      <c r="AG6" s="60" t="s">
        <v>247</v>
      </c>
      <c r="AH6" s="57">
        <v>37804</v>
      </c>
      <c r="AI6" s="60" t="s">
        <v>248</v>
      </c>
      <c r="AJ6" s="52">
        <f>58-21</f>
        <v>37</v>
      </c>
      <c r="AK6" s="58" t="str">
        <f>DATEDIF(AH6,B6,"y") &amp; " ปี, " &amp; DATEDIF(AH6,B6,"ym") &amp; " เดือน"</f>
        <v>12 ปี, 3 เดือน</v>
      </c>
      <c r="AL6" s="61"/>
      <c r="AM6" s="58"/>
      <c r="AN6" s="52">
        <v>0</v>
      </c>
      <c r="AO6" s="52">
        <v>0</v>
      </c>
      <c r="AP6" s="52">
        <v>1</v>
      </c>
      <c r="AQ6" s="52">
        <v>0</v>
      </c>
      <c r="AR6" s="52">
        <f>+AN6+AP6</f>
        <v>1</v>
      </c>
      <c r="AS6" s="52">
        <f>+AO6+AQ6</f>
        <v>0</v>
      </c>
      <c r="AT6" s="55" t="s">
        <v>116</v>
      </c>
      <c r="AU6" s="55" t="s">
        <v>115</v>
      </c>
      <c r="AV6" s="62" t="s">
        <v>249</v>
      </c>
      <c r="AW6" s="63">
        <v>0</v>
      </c>
      <c r="AX6" s="63">
        <v>0</v>
      </c>
      <c r="AY6" s="64"/>
      <c r="AZ6" s="64"/>
      <c r="BA6" s="64"/>
      <c r="BB6" s="64"/>
      <c r="BC6" s="65"/>
      <c r="BD6" s="65" t="s">
        <v>250</v>
      </c>
      <c r="BE6" s="55" t="s">
        <v>93</v>
      </c>
      <c r="BF6" s="55"/>
      <c r="BG6" s="55" t="s">
        <v>93</v>
      </c>
      <c r="BH6" s="55"/>
      <c r="BI6" s="66"/>
      <c r="BJ6" s="66"/>
      <c r="BK6" s="66"/>
      <c r="BL6" s="66"/>
      <c r="BM6" s="66"/>
      <c r="BN6" s="67" t="s">
        <v>251</v>
      </c>
      <c r="BO6" s="68" t="s">
        <v>252</v>
      </c>
      <c r="BP6" s="68" t="s">
        <v>168</v>
      </c>
      <c r="BQ6" s="68" t="s">
        <v>169</v>
      </c>
      <c r="BR6" s="68" t="s">
        <v>170</v>
      </c>
      <c r="BS6" s="68" t="s">
        <v>171</v>
      </c>
      <c r="BT6" s="68" t="s">
        <v>172</v>
      </c>
      <c r="BU6" s="68" t="s">
        <v>173</v>
      </c>
      <c r="BV6" s="69" t="s">
        <v>174</v>
      </c>
      <c r="BW6" s="70" t="s">
        <v>191</v>
      </c>
      <c r="BX6" s="71" t="s">
        <v>253</v>
      </c>
      <c r="BY6" s="71" t="s">
        <v>254</v>
      </c>
      <c r="BZ6" s="71" t="s">
        <v>122</v>
      </c>
      <c r="CA6" s="71" t="s">
        <v>124</v>
      </c>
      <c r="CB6" s="71" t="s">
        <v>214</v>
      </c>
      <c r="CC6" s="68"/>
      <c r="CD6" s="72" t="s">
        <v>255</v>
      </c>
      <c r="CE6" s="62" t="s">
        <v>223</v>
      </c>
      <c r="CF6" s="62" t="s">
        <v>256</v>
      </c>
      <c r="CG6" s="62" t="s">
        <v>198</v>
      </c>
      <c r="CH6" s="62" t="s">
        <v>182</v>
      </c>
    </row>
    <row r="7" spans="1:86" ht="48.75" customHeight="1" x14ac:dyDescent="0.2">
      <c r="A7" s="73">
        <v>1</v>
      </c>
      <c r="B7" s="79">
        <v>42768</v>
      </c>
      <c r="C7" s="74">
        <v>4.1666666666666664E-2</v>
      </c>
      <c r="D7" s="75" t="s">
        <v>696</v>
      </c>
      <c r="E7" s="75" t="s">
        <v>697</v>
      </c>
      <c r="F7" s="75" t="s">
        <v>698</v>
      </c>
      <c r="G7" s="75" t="s">
        <v>699</v>
      </c>
      <c r="H7" s="76" t="s">
        <v>93</v>
      </c>
      <c r="I7" s="76" t="s">
        <v>231</v>
      </c>
      <c r="J7" s="76" t="s">
        <v>93</v>
      </c>
      <c r="K7" s="76" t="s">
        <v>93</v>
      </c>
      <c r="L7" s="76" t="s">
        <v>93</v>
      </c>
      <c r="M7" s="76" t="s">
        <v>93</v>
      </c>
      <c r="N7" s="76" t="s">
        <v>93</v>
      </c>
      <c r="O7" s="76" t="s">
        <v>93</v>
      </c>
      <c r="P7" s="76" t="s">
        <v>93</v>
      </c>
      <c r="Q7" s="146" t="s">
        <v>700</v>
      </c>
      <c r="R7" s="78" t="s">
        <v>701</v>
      </c>
      <c r="S7" s="73" t="s">
        <v>96</v>
      </c>
      <c r="T7" s="76" t="s">
        <v>93</v>
      </c>
      <c r="U7" s="76" t="s">
        <v>93</v>
      </c>
      <c r="V7" s="73" t="s">
        <v>456</v>
      </c>
      <c r="W7" s="73" t="s">
        <v>323</v>
      </c>
      <c r="X7" s="79">
        <v>41542</v>
      </c>
      <c r="Y7" s="80" t="str">
        <f t="shared" si="0"/>
        <v>3 ปี, 4 เดือน</v>
      </c>
      <c r="Z7" s="80" t="s">
        <v>242</v>
      </c>
      <c r="AA7" s="81" t="s">
        <v>702</v>
      </c>
      <c r="AB7" s="81" t="s">
        <v>703</v>
      </c>
      <c r="AC7" s="81">
        <v>0</v>
      </c>
      <c r="AD7" s="81">
        <v>9</v>
      </c>
      <c r="AE7" s="81">
        <v>1</v>
      </c>
      <c r="AF7" s="119" t="s">
        <v>704</v>
      </c>
      <c r="AG7" s="81" t="s">
        <v>705</v>
      </c>
      <c r="AH7" s="83">
        <v>42130</v>
      </c>
      <c r="AI7" s="84" t="s">
        <v>248</v>
      </c>
      <c r="AJ7" s="81">
        <v>26</v>
      </c>
      <c r="AK7" s="80" t="str">
        <f>DATEDIF(AH7,B7,"y") &amp; " ปี, " &amp; DATEDIF(AH7,B7,"ym") &amp; " เดือน"</f>
        <v>1 ปี, 8 เดือน</v>
      </c>
      <c r="AL7" s="85">
        <v>43225</v>
      </c>
      <c r="AM7" s="86">
        <v>1</v>
      </c>
      <c r="AN7" s="73">
        <v>0</v>
      </c>
      <c r="AO7" s="73">
        <v>10</v>
      </c>
      <c r="AP7" s="73">
        <v>0</v>
      </c>
      <c r="AQ7" s="73">
        <v>0</v>
      </c>
      <c r="AR7" s="81">
        <f>+AN7+AP7</f>
        <v>0</v>
      </c>
      <c r="AS7" s="81">
        <f>+AO7+AQ7</f>
        <v>10</v>
      </c>
      <c r="AT7" s="87" t="s">
        <v>457</v>
      </c>
      <c r="AU7" s="77" t="s">
        <v>122</v>
      </c>
      <c r="AV7" s="88" t="s">
        <v>268</v>
      </c>
      <c r="AW7" s="89"/>
      <c r="AX7" s="89"/>
      <c r="AY7" s="90"/>
      <c r="AZ7" s="90"/>
      <c r="BA7" s="90"/>
      <c r="BB7" s="90"/>
      <c r="BC7" s="91"/>
      <c r="BD7" s="91" t="s">
        <v>269</v>
      </c>
      <c r="BE7" s="87" t="s">
        <v>93</v>
      </c>
      <c r="BF7" s="87" t="s">
        <v>93</v>
      </c>
      <c r="BG7" s="87" t="s">
        <v>93</v>
      </c>
      <c r="BH7" s="87" t="s">
        <v>93</v>
      </c>
      <c r="BI7" s="92"/>
      <c r="BJ7" s="92"/>
      <c r="BK7" s="92"/>
      <c r="BL7" s="92"/>
      <c r="BM7" s="92"/>
      <c r="BN7" s="93" t="s">
        <v>270</v>
      </c>
      <c r="BO7" s="94" t="s">
        <v>231</v>
      </c>
      <c r="BP7" s="94" t="s">
        <v>271</v>
      </c>
      <c r="BQ7" s="94" t="s">
        <v>233</v>
      </c>
      <c r="BR7" s="94" t="s">
        <v>272</v>
      </c>
      <c r="BS7" s="94" t="s">
        <v>273</v>
      </c>
      <c r="BT7" s="94" t="s">
        <v>274</v>
      </c>
      <c r="BU7" s="95" t="s">
        <v>275</v>
      </c>
      <c r="BV7" s="94" t="s">
        <v>237</v>
      </c>
      <c r="BW7" s="94" t="s">
        <v>276</v>
      </c>
      <c r="BX7" s="94" t="s">
        <v>277</v>
      </c>
      <c r="BY7" s="94" t="s">
        <v>104</v>
      </c>
      <c r="BZ7" s="94" t="s">
        <v>118</v>
      </c>
      <c r="CA7" s="94" t="s">
        <v>115</v>
      </c>
      <c r="CB7" s="94" t="s">
        <v>84</v>
      </c>
      <c r="CC7" s="94"/>
      <c r="CD7" s="96" t="s">
        <v>278</v>
      </c>
      <c r="CE7" s="92" t="s">
        <v>279</v>
      </c>
      <c r="CF7" s="92" t="s">
        <v>280</v>
      </c>
      <c r="CG7" s="92" t="s">
        <v>242</v>
      </c>
      <c r="CH7" s="92" t="s">
        <v>281</v>
      </c>
    </row>
    <row r="8" spans="1:86" ht="48.75" customHeight="1" x14ac:dyDescent="0.2">
      <c r="A8" s="73">
        <v>2</v>
      </c>
      <c r="B8" s="79">
        <v>42769</v>
      </c>
      <c r="C8" s="74">
        <v>0.83333333333333337</v>
      </c>
      <c r="D8" s="76" t="s">
        <v>706</v>
      </c>
      <c r="E8" s="76" t="s">
        <v>707</v>
      </c>
      <c r="F8" s="76" t="s">
        <v>708</v>
      </c>
      <c r="G8" s="76" t="s">
        <v>400</v>
      </c>
      <c r="H8" s="76" t="s">
        <v>230</v>
      </c>
      <c r="I8" s="76" t="s">
        <v>231</v>
      </c>
      <c r="J8" s="76" t="s">
        <v>294</v>
      </c>
      <c r="K8" s="76" t="s">
        <v>295</v>
      </c>
      <c r="L8" s="76" t="s">
        <v>234</v>
      </c>
      <c r="M8" s="76" t="s">
        <v>296</v>
      </c>
      <c r="N8" s="76" t="s">
        <v>317</v>
      </c>
      <c r="O8" s="76" t="s">
        <v>374</v>
      </c>
      <c r="P8" s="76" t="s">
        <v>93</v>
      </c>
      <c r="Q8" s="146" t="s">
        <v>709</v>
      </c>
      <c r="R8" s="78" t="s">
        <v>710</v>
      </c>
      <c r="S8" s="73" t="s">
        <v>96</v>
      </c>
      <c r="T8" s="97" t="s">
        <v>93</v>
      </c>
      <c r="U8" s="73" t="s">
        <v>93</v>
      </c>
      <c r="V8" s="73" t="s">
        <v>602</v>
      </c>
      <c r="W8" s="73" t="s">
        <v>105</v>
      </c>
      <c r="X8" s="79">
        <v>32644</v>
      </c>
      <c r="Y8" s="80" t="str">
        <f t="shared" si="0"/>
        <v>27 ปี, 8 เดือน</v>
      </c>
      <c r="Z8" s="80" t="s">
        <v>242</v>
      </c>
      <c r="AA8" s="81" t="s">
        <v>711</v>
      </c>
      <c r="AB8" s="81" t="s">
        <v>712</v>
      </c>
      <c r="AC8" s="81">
        <v>0</v>
      </c>
      <c r="AD8" s="81">
        <v>9</v>
      </c>
      <c r="AE8" s="81">
        <v>9</v>
      </c>
      <c r="AF8" s="81" t="s">
        <v>713</v>
      </c>
      <c r="AG8" s="84" t="s">
        <v>714</v>
      </c>
      <c r="AH8" s="83">
        <v>39450</v>
      </c>
      <c r="AI8" s="84" t="s">
        <v>248</v>
      </c>
      <c r="AJ8" s="81">
        <v>44</v>
      </c>
      <c r="AK8" s="80" t="str">
        <f>DATEDIF(AH8,B8,"y") &amp; " ปี, " &amp; DATEDIF(AH8,B8,"ym") &amp; " เดือน"</f>
        <v>9 ปี, 1 เดือน</v>
      </c>
      <c r="AL8" s="85">
        <v>43997</v>
      </c>
      <c r="AM8" s="86">
        <v>1</v>
      </c>
      <c r="AN8" s="73">
        <v>0</v>
      </c>
      <c r="AO8" s="73">
        <v>0</v>
      </c>
      <c r="AP8" s="73">
        <v>1</v>
      </c>
      <c r="AQ8" s="73">
        <v>2</v>
      </c>
      <c r="AR8" s="81">
        <f t="shared" ref="AR8:AS23" si="1">+AN8+AP8</f>
        <v>1</v>
      </c>
      <c r="AS8" s="81">
        <f t="shared" si="1"/>
        <v>2</v>
      </c>
      <c r="AT8" s="87" t="s">
        <v>537</v>
      </c>
      <c r="AU8" s="77" t="s">
        <v>123</v>
      </c>
      <c r="AV8" s="88" t="s">
        <v>85</v>
      </c>
      <c r="AW8" s="89"/>
      <c r="AX8" s="89"/>
      <c r="AY8" s="90"/>
      <c r="AZ8" s="90"/>
      <c r="BA8" s="90"/>
      <c r="BB8" s="90"/>
      <c r="BC8" s="91"/>
      <c r="BD8" s="91" t="s">
        <v>269</v>
      </c>
      <c r="BE8" s="87" t="s">
        <v>93</v>
      </c>
      <c r="BF8" s="87" t="s">
        <v>93</v>
      </c>
      <c r="BG8" s="87" t="s">
        <v>93</v>
      </c>
      <c r="BH8" s="87" t="s">
        <v>93</v>
      </c>
      <c r="BI8" s="92"/>
      <c r="BJ8" s="92"/>
      <c r="BK8" s="92"/>
      <c r="BL8" s="92"/>
      <c r="BM8" s="92"/>
      <c r="BN8" s="93" t="s">
        <v>230</v>
      </c>
      <c r="BO8" s="94" t="s">
        <v>286</v>
      </c>
      <c r="BP8" s="94" t="s">
        <v>294</v>
      </c>
      <c r="BQ8" s="94" t="s">
        <v>295</v>
      </c>
      <c r="BR8" s="94" t="s">
        <v>234</v>
      </c>
      <c r="BS8" s="94" t="s">
        <v>296</v>
      </c>
      <c r="BT8" s="94" t="s">
        <v>297</v>
      </c>
      <c r="BU8" s="94" t="s">
        <v>298</v>
      </c>
      <c r="BV8" s="94" t="s">
        <v>299</v>
      </c>
      <c r="BW8" s="94" t="s">
        <v>100</v>
      </c>
      <c r="BX8" s="94" t="s">
        <v>300</v>
      </c>
      <c r="BY8" s="94" t="s">
        <v>105</v>
      </c>
      <c r="BZ8" s="94" t="s">
        <v>119</v>
      </c>
      <c r="CA8" s="94" t="s">
        <v>122</v>
      </c>
      <c r="CB8" s="94" t="s">
        <v>268</v>
      </c>
      <c r="CC8" s="94"/>
      <c r="CD8" s="96" t="s">
        <v>301</v>
      </c>
      <c r="CE8" s="92" t="s">
        <v>302</v>
      </c>
      <c r="CF8" s="92" t="s">
        <v>303</v>
      </c>
      <c r="CG8" s="92" t="s">
        <v>304</v>
      </c>
      <c r="CH8" s="92" t="s">
        <v>269</v>
      </c>
    </row>
    <row r="9" spans="1:86" ht="48.75" customHeight="1" x14ac:dyDescent="0.2">
      <c r="A9" s="76">
        <v>3</v>
      </c>
      <c r="B9" s="79">
        <v>42772</v>
      </c>
      <c r="C9" s="74">
        <v>0.39583333333333331</v>
      </c>
      <c r="D9" s="76" t="s">
        <v>715</v>
      </c>
      <c r="E9" s="76" t="s">
        <v>716</v>
      </c>
      <c r="F9" s="76" t="s">
        <v>228</v>
      </c>
      <c r="G9" s="76" t="s">
        <v>229</v>
      </c>
      <c r="H9" s="76" t="s">
        <v>270</v>
      </c>
      <c r="I9" s="76" t="s">
        <v>231</v>
      </c>
      <c r="J9" s="76" t="s">
        <v>93</v>
      </c>
      <c r="K9" s="76" t="s">
        <v>93</v>
      </c>
      <c r="L9" s="76" t="s">
        <v>93</v>
      </c>
      <c r="M9" s="76" t="s">
        <v>235</v>
      </c>
      <c r="N9" s="76" t="s">
        <v>321</v>
      </c>
      <c r="O9" s="76" t="s">
        <v>275</v>
      </c>
      <c r="P9" s="76" t="s">
        <v>93</v>
      </c>
      <c r="Q9" s="146" t="s">
        <v>717</v>
      </c>
      <c r="R9" s="76" t="s">
        <v>718</v>
      </c>
      <c r="S9" s="76" t="s">
        <v>96</v>
      </c>
      <c r="T9" s="76" t="s">
        <v>93</v>
      </c>
      <c r="U9" s="76" t="s">
        <v>93</v>
      </c>
      <c r="V9" s="76" t="s">
        <v>497</v>
      </c>
      <c r="W9" s="76" t="s">
        <v>105</v>
      </c>
      <c r="X9" s="79">
        <v>35143</v>
      </c>
      <c r="Y9" s="80" t="str">
        <f t="shared" si="0"/>
        <v>20 ปี, 10 เดือน</v>
      </c>
      <c r="Z9" s="80" t="s">
        <v>242</v>
      </c>
      <c r="AA9" s="81" t="s">
        <v>719</v>
      </c>
      <c r="AB9" s="81" t="s">
        <v>720</v>
      </c>
      <c r="AC9" s="81">
        <v>0</v>
      </c>
      <c r="AD9" s="81">
        <v>1</v>
      </c>
      <c r="AE9" s="81">
        <v>0</v>
      </c>
      <c r="AF9" s="81" t="s">
        <v>721</v>
      </c>
      <c r="AG9" s="84" t="s">
        <v>722</v>
      </c>
      <c r="AH9" s="83">
        <v>34298</v>
      </c>
      <c r="AI9" s="84" t="s">
        <v>248</v>
      </c>
      <c r="AJ9" s="81">
        <v>63</v>
      </c>
      <c r="AK9" s="80" t="str">
        <f t="shared" ref="AK9:AK44" si="2">DATEDIF(AH9,B9,"y") &amp; " ปี, " &amp; DATEDIF(AH9,B9,"ym") &amp; " เดือน"</f>
        <v>23 ปี, 2 เดือน</v>
      </c>
      <c r="AL9" s="99">
        <v>43486</v>
      </c>
      <c r="AM9" s="80">
        <v>1</v>
      </c>
      <c r="AN9" s="81">
        <v>0</v>
      </c>
      <c r="AO9" s="81">
        <v>0</v>
      </c>
      <c r="AP9" s="81">
        <v>0</v>
      </c>
      <c r="AQ9" s="81">
        <v>0</v>
      </c>
      <c r="AR9" s="81">
        <f>+AN9+AP9</f>
        <v>0</v>
      </c>
      <c r="AS9" s="81">
        <f t="shared" si="1"/>
        <v>0</v>
      </c>
      <c r="AT9" s="87" t="s">
        <v>118</v>
      </c>
      <c r="AU9" s="26" t="s">
        <v>115</v>
      </c>
      <c r="AV9" s="88" t="s">
        <v>87</v>
      </c>
      <c r="AW9" s="89"/>
      <c r="AX9" s="89"/>
      <c r="AY9" s="90"/>
      <c r="AZ9" s="90"/>
      <c r="BA9" s="90"/>
      <c r="BB9" s="90"/>
      <c r="BC9" s="91"/>
      <c r="BD9" s="91" t="s">
        <v>269</v>
      </c>
      <c r="BE9" s="87" t="s">
        <v>93</v>
      </c>
      <c r="BF9" s="87" t="s">
        <v>93</v>
      </c>
      <c r="BG9" s="87" t="s">
        <v>93</v>
      </c>
      <c r="BH9" s="87" t="s">
        <v>93</v>
      </c>
      <c r="BI9" s="92"/>
      <c r="BJ9" s="92"/>
      <c r="BK9" s="92"/>
      <c r="BL9" s="92"/>
      <c r="BM9" s="92"/>
      <c r="BN9" s="92" t="s">
        <v>317</v>
      </c>
      <c r="BO9" s="94" t="s">
        <v>318</v>
      </c>
      <c r="BP9" s="94" t="s">
        <v>232</v>
      </c>
      <c r="BQ9" s="94" t="s">
        <v>319</v>
      </c>
      <c r="BR9" s="94" t="s">
        <v>320</v>
      </c>
      <c r="BS9" s="94" t="s">
        <v>235</v>
      </c>
      <c r="BT9" s="94" t="s">
        <v>321</v>
      </c>
      <c r="BU9" s="94" t="s">
        <v>236</v>
      </c>
      <c r="BV9" s="94" t="s">
        <v>322</v>
      </c>
      <c r="BW9" s="94" t="s">
        <v>101</v>
      </c>
      <c r="BX9" s="94" t="s">
        <v>241</v>
      </c>
      <c r="BY9" s="94" t="s">
        <v>323</v>
      </c>
      <c r="BZ9" s="94" t="s">
        <v>128</v>
      </c>
      <c r="CA9" s="94" t="s">
        <v>123</v>
      </c>
      <c r="CB9" s="94" t="s">
        <v>316</v>
      </c>
      <c r="CC9" s="94"/>
      <c r="CD9" s="96" t="s">
        <v>324</v>
      </c>
      <c r="CE9" s="92" t="s">
        <v>325</v>
      </c>
      <c r="CF9" s="92" t="s">
        <v>326</v>
      </c>
      <c r="CG9" s="100" t="s">
        <v>93</v>
      </c>
      <c r="CH9" s="101" t="s">
        <v>250</v>
      </c>
    </row>
    <row r="10" spans="1:86" ht="48.75" customHeight="1" x14ac:dyDescent="0.2">
      <c r="A10" s="76">
        <v>4</v>
      </c>
      <c r="B10" s="83">
        <v>42777</v>
      </c>
      <c r="C10" s="74">
        <v>0.3125</v>
      </c>
      <c r="D10" s="76" t="s">
        <v>723</v>
      </c>
      <c r="E10" s="76" t="s">
        <v>724</v>
      </c>
      <c r="F10" s="76" t="s">
        <v>725</v>
      </c>
      <c r="G10" s="76" t="s">
        <v>308</v>
      </c>
      <c r="H10" s="76" t="s">
        <v>93</v>
      </c>
      <c r="I10" s="76" t="s">
        <v>93</v>
      </c>
      <c r="J10" s="76" t="s">
        <v>93</v>
      </c>
      <c r="K10" s="76" t="s">
        <v>93</v>
      </c>
      <c r="L10" s="76" t="s">
        <v>93</v>
      </c>
      <c r="M10" s="76" t="s">
        <v>93</v>
      </c>
      <c r="N10" s="76" t="s">
        <v>93</v>
      </c>
      <c r="O10" s="76" t="s">
        <v>93</v>
      </c>
      <c r="P10" s="76" t="s">
        <v>93</v>
      </c>
      <c r="Q10" s="146" t="s">
        <v>726</v>
      </c>
      <c r="R10" s="81" t="s">
        <v>727</v>
      </c>
      <c r="S10" s="76" t="s">
        <v>96</v>
      </c>
      <c r="T10" s="76" t="s">
        <v>93</v>
      </c>
      <c r="U10" s="76" t="s">
        <v>93</v>
      </c>
      <c r="V10" s="76" t="s">
        <v>497</v>
      </c>
      <c r="W10" s="76" t="s">
        <v>105</v>
      </c>
      <c r="X10" s="79">
        <v>28857</v>
      </c>
      <c r="Y10" s="80" t="str">
        <f t="shared" si="0"/>
        <v>38 ปี, 1 เดือน</v>
      </c>
      <c r="Z10" s="80" t="s">
        <v>242</v>
      </c>
      <c r="AA10" s="81" t="s">
        <v>728</v>
      </c>
      <c r="AB10" s="81" t="s">
        <v>729</v>
      </c>
      <c r="AC10" s="81">
        <v>0</v>
      </c>
      <c r="AD10" s="81">
        <v>9</v>
      </c>
      <c r="AE10" s="81">
        <v>1</v>
      </c>
      <c r="AF10" s="81" t="s">
        <v>730</v>
      </c>
      <c r="AG10" s="84" t="s">
        <v>731</v>
      </c>
      <c r="AH10" s="83">
        <v>37088</v>
      </c>
      <c r="AI10" s="84" t="s">
        <v>248</v>
      </c>
      <c r="AJ10" s="81">
        <v>45</v>
      </c>
      <c r="AK10" s="80" t="str">
        <f t="shared" si="2"/>
        <v>15 ปี, 6 เดือน</v>
      </c>
      <c r="AL10" s="99">
        <v>43666</v>
      </c>
      <c r="AM10" s="80">
        <v>1</v>
      </c>
      <c r="AN10" s="81">
        <v>0</v>
      </c>
      <c r="AO10" s="81">
        <v>1</v>
      </c>
      <c r="AP10" s="81">
        <v>0</v>
      </c>
      <c r="AQ10" s="81">
        <v>0</v>
      </c>
      <c r="AR10" s="81">
        <f t="shared" si="1"/>
        <v>0</v>
      </c>
      <c r="AS10" s="81">
        <f t="shared" si="1"/>
        <v>1</v>
      </c>
      <c r="AT10" s="87" t="s">
        <v>368</v>
      </c>
      <c r="AU10" s="26" t="s">
        <v>122</v>
      </c>
      <c r="AV10" s="88" t="s">
        <v>341</v>
      </c>
      <c r="AW10" s="89"/>
      <c r="AX10" s="89"/>
      <c r="AY10" s="90"/>
      <c r="AZ10" s="90"/>
      <c r="BA10" s="90"/>
      <c r="BB10" s="90"/>
      <c r="BC10" s="91"/>
      <c r="BD10" s="91" t="s">
        <v>269</v>
      </c>
      <c r="BE10" s="87" t="s">
        <v>93</v>
      </c>
      <c r="BF10" s="87" t="s">
        <v>93</v>
      </c>
      <c r="BG10" s="87" t="s">
        <v>93</v>
      </c>
      <c r="BH10" s="87" t="s">
        <v>93</v>
      </c>
      <c r="BI10" s="92"/>
      <c r="BJ10" s="92"/>
      <c r="BK10" s="92"/>
      <c r="BL10" s="92"/>
      <c r="BM10" s="92"/>
      <c r="BN10" s="93" t="s">
        <v>93</v>
      </c>
      <c r="BO10" s="94" t="s">
        <v>332</v>
      </c>
      <c r="BP10" s="94" t="s">
        <v>333</v>
      </c>
      <c r="BQ10" s="94" t="s">
        <v>317</v>
      </c>
      <c r="BR10" s="94" t="s">
        <v>317</v>
      </c>
      <c r="BS10" s="94" t="s">
        <v>334</v>
      </c>
      <c r="BT10" s="94" t="s">
        <v>335</v>
      </c>
      <c r="BU10" s="94" t="s">
        <v>336</v>
      </c>
      <c r="BV10" s="94" t="s">
        <v>337</v>
      </c>
      <c r="BW10" s="94" t="s">
        <v>102</v>
      </c>
      <c r="BX10" s="94" t="s">
        <v>338</v>
      </c>
      <c r="BY10" s="94" t="s">
        <v>339</v>
      </c>
      <c r="BZ10" s="94" t="s">
        <v>340</v>
      </c>
      <c r="CA10" s="100" t="s">
        <v>93</v>
      </c>
      <c r="CB10" s="94" t="s">
        <v>341</v>
      </c>
      <c r="CC10" s="94"/>
      <c r="CD10" s="96" t="s">
        <v>342</v>
      </c>
      <c r="CE10" s="92" t="s">
        <v>343</v>
      </c>
      <c r="CF10" s="92" t="s">
        <v>344</v>
      </c>
      <c r="CG10" s="92"/>
      <c r="CH10" s="92" t="s">
        <v>345</v>
      </c>
    </row>
    <row r="11" spans="1:86" ht="48.75" customHeight="1" x14ac:dyDescent="0.2">
      <c r="A11" s="76">
        <v>5</v>
      </c>
      <c r="B11" s="83">
        <v>42778</v>
      </c>
      <c r="C11" s="74">
        <v>0.90972222222222221</v>
      </c>
      <c r="D11" s="76" t="s">
        <v>732</v>
      </c>
      <c r="E11" s="76" t="s">
        <v>733</v>
      </c>
      <c r="F11" s="76" t="s">
        <v>734</v>
      </c>
      <c r="G11" s="76" t="s">
        <v>699</v>
      </c>
      <c r="H11" s="76" t="s">
        <v>93</v>
      </c>
      <c r="I11" s="76" t="s">
        <v>231</v>
      </c>
      <c r="J11" s="76" t="s">
        <v>271</v>
      </c>
      <c r="K11" s="76" t="s">
        <v>93</v>
      </c>
      <c r="L11" s="76" t="s">
        <v>234</v>
      </c>
      <c r="M11" s="76" t="s">
        <v>273</v>
      </c>
      <c r="N11" s="76" t="s">
        <v>93</v>
      </c>
      <c r="O11" s="76" t="s">
        <v>93</v>
      </c>
      <c r="P11" s="76" t="s">
        <v>93</v>
      </c>
      <c r="Q11" s="146" t="s">
        <v>735</v>
      </c>
      <c r="R11" s="76" t="s">
        <v>736</v>
      </c>
      <c r="S11" s="76" t="s">
        <v>96</v>
      </c>
      <c r="T11" s="76" t="s">
        <v>93</v>
      </c>
      <c r="U11" s="76" t="s">
        <v>93</v>
      </c>
      <c r="V11" s="76" t="s">
        <v>456</v>
      </c>
      <c r="W11" s="76" t="s">
        <v>323</v>
      </c>
      <c r="X11" s="79">
        <v>42048</v>
      </c>
      <c r="Y11" s="80" t="str">
        <f t="shared" si="0"/>
        <v>1 ปี, 11 เดือน</v>
      </c>
      <c r="Z11" s="80" t="s">
        <v>242</v>
      </c>
      <c r="AA11" s="81" t="s">
        <v>737</v>
      </c>
      <c r="AB11" s="81" t="s">
        <v>738</v>
      </c>
      <c r="AC11" s="81">
        <v>0</v>
      </c>
      <c r="AD11" s="81">
        <v>1</v>
      </c>
      <c r="AE11" s="81">
        <v>1</v>
      </c>
      <c r="AF11" s="119" t="s">
        <v>739</v>
      </c>
      <c r="AG11" s="81" t="s">
        <v>740</v>
      </c>
      <c r="AH11" s="83">
        <v>41948</v>
      </c>
      <c r="AI11" s="84" t="s">
        <v>248</v>
      </c>
      <c r="AJ11" s="81">
        <v>52</v>
      </c>
      <c r="AK11" s="80" t="str">
        <f t="shared" si="2"/>
        <v>2 ปี, 3 เดือน</v>
      </c>
      <c r="AL11" s="99">
        <v>43043</v>
      </c>
      <c r="AM11" s="80">
        <v>1</v>
      </c>
      <c r="AN11" s="81">
        <v>0</v>
      </c>
      <c r="AO11" s="81">
        <v>10</v>
      </c>
      <c r="AP11" s="81">
        <v>0</v>
      </c>
      <c r="AQ11" s="81">
        <v>1</v>
      </c>
      <c r="AR11" s="81">
        <f t="shared" si="1"/>
        <v>0</v>
      </c>
      <c r="AS11" s="81">
        <f t="shared" si="1"/>
        <v>11</v>
      </c>
      <c r="AT11" s="87" t="s">
        <v>457</v>
      </c>
      <c r="AU11" s="26" t="s">
        <v>122</v>
      </c>
      <c r="AV11" s="88" t="s">
        <v>84</v>
      </c>
      <c r="AW11" s="89"/>
      <c r="AX11" s="89"/>
      <c r="AY11" s="90"/>
      <c r="AZ11" s="90"/>
      <c r="BA11" s="90"/>
      <c r="BB11" s="90"/>
      <c r="BC11" s="91"/>
      <c r="BD11" s="91" t="s">
        <v>269</v>
      </c>
      <c r="BE11" s="87" t="s">
        <v>93</v>
      </c>
      <c r="BF11" s="87" t="s">
        <v>93</v>
      </c>
      <c r="BG11" s="87" t="s">
        <v>93</v>
      </c>
      <c r="BH11" s="87" t="s">
        <v>93</v>
      </c>
      <c r="BI11" s="92"/>
      <c r="BJ11" s="92"/>
      <c r="BK11" s="92"/>
      <c r="BL11" s="92"/>
      <c r="BM11" s="92"/>
      <c r="BN11" s="93"/>
      <c r="BO11" s="94" t="s">
        <v>370</v>
      </c>
      <c r="BP11" s="94" t="s">
        <v>371</v>
      </c>
      <c r="BQ11" s="100" t="s">
        <v>93</v>
      </c>
      <c r="BR11" s="100" t="s">
        <v>93</v>
      </c>
      <c r="BS11" s="94" t="s">
        <v>372</v>
      </c>
      <c r="BT11" s="94" t="s">
        <v>373</v>
      </c>
      <c r="BU11" s="94" t="s">
        <v>374</v>
      </c>
      <c r="BV11" s="94" t="s">
        <v>317</v>
      </c>
      <c r="BW11" s="94" t="s">
        <v>352</v>
      </c>
      <c r="BX11" s="94" t="s">
        <v>375</v>
      </c>
      <c r="BY11" s="94" t="s">
        <v>376</v>
      </c>
      <c r="BZ11" s="94" t="s">
        <v>116</v>
      </c>
      <c r="CA11" s="94"/>
      <c r="CB11" s="94" t="s">
        <v>377</v>
      </c>
      <c r="CC11" s="94"/>
      <c r="CD11" s="96" t="s">
        <v>378</v>
      </c>
      <c r="CE11" s="92" t="s">
        <v>379</v>
      </c>
      <c r="CF11" s="92" t="s">
        <v>380</v>
      </c>
      <c r="CG11" s="92"/>
      <c r="CH11" s="92"/>
    </row>
    <row r="12" spans="1:86" ht="48.75" customHeight="1" x14ac:dyDescent="0.2">
      <c r="A12" s="81">
        <v>6</v>
      </c>
      <c r="B12" s="79">
        <v>42781</v>
      </c>
      <c r="C12" s="102">
        <v>0.61111111111111105</v>
      </c>
      <c r="D12" s="76" t="s">
        <v>741</v>
      </c>
      <c r="E12" s="76" t="s">
        <v>742</v>
      </c>
      <c r="F12" s="76" t="s">
        <v>228</v>
      </c>
      <c r="G12" s="76" t="s">
        <v>743</v>
      </c>
      <c r="H12" s="76" t="s">
        <v>93</v>
      </c>
      <c r="I12" s="76" t="s">
        <v>231</v>
      </c>
      <c r="J12" s="76" t="s">
        <v>93</v>
      </c>
      <c r="K12" s="76" t="s">
        <v>233</v>
      </c>
      <c r="L12" s="76" t="s">
        <v>93</v>
      </c>
      <c r="M12" s="76" t="s">
        <v>93</v>
      </c>
      <c r="N12" s="76" t="s">
        <v>93</v>
      </c>
      <c r="O12" s="76" t="s">
        <v>93</v>
      </c>
      <c r="P12" s="76" t="s">
        <v>93</v>
      </c>
      <c r="Q12" s="146" t="s">
        <v>744</v>
      </c>
      <c r="R12" s="81" t="s">
        <v>745</v>
      </c>
      <c r="S12" s="76" t="s">
        <v>96</v>
      </c>
      <c r="T12" s="76" t="s">
        <v>93</v>
      </c>
      <c r="U12" s="76" t="s">
        <v>93</v>
      </c>
      <c r="V12" s="76" t="s">
        <v>456</v>
      </c>
      <c r="W12" s="76" t="s">
        <v>323</v>
      </c>
      <c r="X12" s="79">
        <v>42034</v>
      </c>
      <c r="Y12" s="80" t="str">
        <f t="shared" si="0"/>
        <v>2 ปี, 0 เดือน</v>
      </c>
      <c r="Z12" s="81" t="s">
        <v>242</v>
      </c>
      <c r="AA12" s="76" t="s">
        <v>746</v>
      </c>
      <c r="AB12" s="76" t="s">
        <v>747</v>
      </c>
      <c r="AC12" s="81" t="s">
        <v>748</v>
      </c>
      <c r="AD12" s="81">
        <v>1</v>
      </c>
      <c r="AE12" s="81">
        <v>0</v>
      </c>
      <c r="AF12" s="81" t="s">
        <v>749</v>
      </c>
      <c r="AG12" s="84" t="s">
        <v>571</v>
      </c>
      <c r="AH12" s="79"/>
      <c r="AI12" s="84" t="s">
        <v>248</v>
      </c>
      <c r="AJ12" s="81">
        <v>55</v>
      </c>
      <c r="AK12" s="80" t="str">
        <f t="shared" si="2"/>
        <v>117 ปี, 1 เดือน</v>
      </c>
      <c r="AL12" s="83"/>
      <c r="AM12" s="81">
        <v>0</v>
      </c>
      <c r="AN12" s="76">
        <v>7</v>
      </c>
      <c r="AO12" s="76">
        <v>3</v>
      </c>
      <c r="AP12" s="76">
        <v>1</v>
      </c>
      <c r="AQ12" s="76">
        <v>0</v>
      </c>
      <c r="AR12" s="81">
        <f t="shared" si="1"/>
        <v>8</v>
      </c>
      <c r="AS12" s="81">
        <f t="shared" si="1"/>
        <v>3</v>
      </c>
      <c r="AT12" s="87" t="s">
        <v>150</v>
      </c>
      <c r="AU12" s="87" t="s">
        <v>122</v>
      </c>
      <c r="AV12" s="88" t="s">
        <v>369</v>
      </c>
      <c r="AW12" s="89"/>
      <c r="AX12" s="89"/>
      <c r="AY12" s="90"/>
      <c r="AZ12" s="90"/>
      <c r="BA12" s="90"/>
      <c r="BB12" s="90"/>
      <c r="BC12" s="91"/>
      <c r="BD12" s="91" t="s">
        <v>269</v>
      </c>
      <c r="BE12" s="87" t="s">
        <v>93</v>
      </c>
      <c r="BF12" s="87" t="s">
        <v>93</v>
      </c>
      <c r="BG12" s="87" t="s">
        <v>93</v>
      </c>
      <c r="BH12" s="87" t="s">
        <v>93</v>
      </c>
      <c r="BI12" s="92"/>
      <c r="BJ12" s="92"/>
      <c r="BK12" s="92"/>
      <c r="BL12" s="92"/>
      <c r="BM12" s="92"/>
      <c r="BN12" s="93"/>
      <c r="BO12" s="94" t="s">
        <v>389</v>
      </c>
      <c r="BP12" s="94" t="s">
        <v>390</v>
      </c>
      <c r="BQ12" s="94"/>
      <c r="BR12" s="94"/>
      <c r="BS12" s="94" t="s">
        <v>391</v>
      </c>
      <c r="BT12" s="94" t="s">
        <v>317</v>
      </c>
      <c r="BU12" s="94" t="s">
        <v>392</v>
      </c>
      <c r="BV12" s="100" t="s">
        <v>93</v>
      </c>
      <c r="BW12" s="94" t="s">
        <v>96</v>
      </c>
      <c r="BX12" s="94" t="s">
        <v>393</v>
      </c>
      <c r="BY12" s="94" t="s">
        <v>394</v>
      </c>
      <c r="BZ12" s="94" t="s">
        <v>267</v>
      </c>
      <c r="CA12" s="94"/>
      <c r="CB12" s="94" t="s">
        <v>85</v>
      </c>
      <c r="CC12" s="94"/>
      <c r="CD12" s="96" t="s">
        <v>395</v>
      </c>
      <c r="CE12" s="92" t="s">
        <v>317</v>
      </c>
      <c r="CF12" s="92" t="s">
        <v>396</v>
      </c>
      <c r="CG12" s="92"/>
      <c r="CH12" s="92"/>
    </row>
    <row r="13" spans="1:86" ht="48.75" customHeight="1" x14ac:dyDescent="0.2">
      <c r="A13" s="76">
        <v>7</v>
      </c>
      <c r="B13" s="79">
        <v>42782</v>
      </c>
      <c r="C13" s="74">
        <v>0.1013888888888889</v>
      </c>
      <c r="D13" s="76" t="s">
        <v>750</v>
      </c>
      <c r="E13" s="76" t="s">
        <v>445</v>
      </c>
      <c r="F13" s="76" t="s">
        <v>446</v>
      </c>
      <c r="G13" s="76" t="s">
        <v>447</v>
      </c>
      <c r="H13" s="76" t="s">
        <v>230</v>
      </c>
      <c r="I13" s="76" t="s">
        <v>93</v>
      </c>
      <c r="J13" s="76" t="s">
        <v>93</v>
      </c>
      <c r="K13" s="76" t="s">
        <v>233</v>
      </c>
      <c r="L13" s="76" t="s">
        <v>234</v>
      </c>
      <c r="M13" s="76" t="s">
        <v>409</v>
      </c>
      <c r="N13" s="76" t="s">
        <v>93</v>
      </c>
      <c r="O13" s="76" t="s">
        <v>93</v>
      </c>
      <c r="P13" s="76" t="s">
        <v>93</v>
      </c>
      <c r="Q13" s="146" t="s">
        <v>751</v>
      </c>
      <c r="R13" s="76" t="s">
        <v>752</v>
      </c>
      <c r="S13" s="76" t="s">
        <v>96</v>
      </c>
      <c r="T13" s="76" t="s">
        <v>93</v>
      </c>
      <c r="U13" s="76" t="s">
        <v>93</v>
      </c>
      <c r="V13" s="76" t="s">
        <v>456</v>
      </c>
      <c r="W13" s="76" t="s">
        <v>323</v>
      </c>
      <c r="X13" s="79">
        <v>41689</v>
      </c>
      <c r="Y13" s="80" t="str">
        <f t="shared" si="0"/>
        <v>2 ปี, 11 เดือน</v>
      </c>
      <c r="Z13" s="80" t="s">
        <v>242</v>
      </c>
      <c r="AA13" s="81" t="s">
        <v>753</v>
      </c>
      <c r="AB13" s="81" t="s">
        <v>754</v>
      </c>
      <c r="AC13" s="81">
        <v>0</v>
      </c>
      <c r="AD13" s="81">
        <v>9</v>
      </c>
      <c r="AE13" s="81">
        <v>9</v>
      </c>
      <c r="AF13" s="81" t="s">
        <v>755</v>
      </c>
      <c r="AG13" s="84" t="s">
        <v>756</v>
      </c>
      <c r="AH13" s="83">
        <v>39611</v>
      </c>
      <c r="AI13" s="84" t="s">
        <v>248</v>
      </c>
      <c r="AJ13" s="81">
        <v>46</v>
      </c>
      <c r="AK13" s="80" t="str">
        <f t="shared" si="2"/>
        <v>8 ปี, 8 เดือน</v>
      </c>
      <c r="AL13" s="99">
        <v>43138</v>
      </c>
      <c r="AM13" s="80">
        <v>1</v>
      </c>
      <c r="AN13" s="76">
        <v>0</v>
      </c>
      <c r="AO13" s="76">
        <v>3</v>
      </c>
      <c r="AP13" s="76">
        <v>0</v>
      </c>
      <c r="AQ13" s="76">
        <v>0</v>
      </c>
      <c r="AR13" s="81">
        <f t="shared" si="1"/>
        <v>0</v>
      </c>
      <c r="AS13" s="81">
        <f t="shared" si="1"/>
        <v>3</v>
      </c>
      <c r="AT13" s="87" t="s">
        <v>118</v>
      </c>
      <c r="AU13" s="87" t="s">
        <v>115</v>
      </c>
      <c r="AV13" s="88" t="s">
        <v>341</v>
      </c>
      <c r="AW13" s="89"/>
      <c r="AX13" s="89"/>
      <c r="AY13" s="90"/>
      <c r="AZ13" s="90"/>
      <c r="BA13" s="90"/>
      <c r="BB13" s="90"/>
      <c r="BC13" s="91"/>
      <c r="BD13" s="91" t="s">
        <v>269</v>
      </c>
      <c r="BE13" s="87" t="s">
        <v>93</v>
      </c>
      <c r="BF13" s="87" t="s">
        <v>93</v>
      </c>
      <c r="BG13" s="87" t="s">
        <v>93</v>
      </c>
      <c r="BH13" s="87" t="s">
        <v>93</v>
      </c>
      <c r="BI13" s="92"/>
      <c r="BJ13" s="92"/>
      <c r="BK13" s="92"/>
      <c r="BL13" s="92"/>
      <c r="BM13" s="92"/>
      <c r="BN13" s="93"/>
      <c r="BO13" s="94" t="s">
        <v>408</v>
      </c>
      <c r="BP13" s="100" t="s">
        <v>93</v>
      </c>
      <c r="BQ13" s="94"/>
      <c r="BR13" s="94"/>
      <c r="BS13" s="94" t="s">
        <v>409</v>
      </c>
      <c r="BT13" s="100" t="s">
        <v>93</v>
      </c>
      <c r="BU13" s="94" t="s">
        <v>410</v>
      </c>
      <c r="BV13" s="94"/>
      <c r="BW13" s="94" t="s">
        <v>411</v>
      </c>
      <c r="BX13" s="94" t="s">
        <v>412</v>
      </c>
      <c r="BY13" s="94" t="s">
        <v>413</v>
      </c>
      <c r="BZ13" s="94" t="s">
        <v>267</v>
      </c>
      <c r="CA13" s="94"/>
      <c r="CB13" s="94" t="s">
        <v>414</v>
      </c>
      <c r="CC13" s="94"/>
      <c r="CD13" s="96" t="s">
        <v>411</v>
      </c>
      <c r="CE13" s="100" t="s">
        <v>93</v>
      </c>
      <c r="CF13" s="92" t="s">
        <v>415</v>
      </c>
      <c r="CG13" s="92"/>
      <c r="CH13" s="92"/>
    </row>
    <row r="14" spans="1:86" ht="48.75" customHeight="1" x14ac:dyDescent="0.2">
      <c r="A14" s="76">
        <v>8</v>
      </c>
      <c r="B14" s="79">
        <v>42783</v>
      </c>
      <c r="C14" s="74">
        <v>0.54861111111111105</v>
      </c>
      <c r="D14" s="76" t="s">
        <v>757</v>
      </c>
      <c r="E14" s="76" t="s">
        <v>758</v>
      </c>
      <c r="F14" s="76" t="s">
        <v>228</v>
      </c>
      <c r="G14" s="76" t="s">
        <v>308</v>
      </c>
      <c r="H14" s="76" t="s">
        <v>93</v>
      </c>
      <c r="I14" s="76" t="s">
        <v>93</v>
      </c>
      <c r="J14" s="76" t="s">
        <v>93</v>
      </c>
      <c r="K14" s="76" t="s">
        <v>93</v>
      </c>
      <c r="L14" s="76" t="s">
        <v>93</v>
      </c>
      <c r="M14" s="76" t="s">
        <v>93</v>
      </c>
      <c r="N14" s="76" t="s">
        <v>317</v>
      </c>
      <c r="O14" s="76" t="s">
        <v>93</v>
      </c>
      <c r="P14" s="76" t="s">
        <v>93</v>
      </c>
      <c r="Q14" s="146" t="s">
        <v>759</v>
      </c>
      <c r="R14" s="76" t="s">
        <v>760</v>
      </c>
      <c r="S14" s="76" t="s">
        <v>96</v>
      </c>
      <c r="T14" s="76" t="s">
        <v>93</v>
      </c>
      <c r="U14" s="76" t="s">
        <v>93</v>
      </c>
      <c r="V14" s="76" t="s">
        <v>497</v>
      </c>
      <c r="W14" s="81" t="s">
        <v>105</v>
      </c>
      <c r="X14" s="79">
        <v>26579</v>
      </c>
      <c r="Y14" s="80" t="str">
        <f t="shared" si="0"/>
        <v>44 ปี, 4 เดือน</v>
      </c>
      <c r="Z14" s="80" t="s">
        <v>242</v>
      </c>
      <c r="AA14" s="81" t="s">
        <v>761</v>
      </c>
      <c r="AB14" s="81" t="s">
        <v>93</v>
      </c>
      <c r="AC14" s="81">
        <v>0</v>
      </c>
      <c r="AD14" s="81">
        <v>9</v>
      </c>
      <c r="AE14" s="81">
        <v>1</v>
      </c>
      <c r="AF14" s="81" t="s">
        <v>762</v>
      </c>
      <c r="AG14" s="84" t="s">
        <v>763</v>
      </c>
      <c r="AH14" s="103">
        <v>41725</v>
      </c>
      <c r="AI14" s="84" t="s">
        <v>248</v>
      </c>
      <c r="AJ14" s="81">
        <v>27</v>
      </c>
      <c r="AK14" s="80" t="str">
        <f t="shared" si="2"/>
        <v>2 ปี, 10 เดือน</v>
      </c>
      <c r="AL14" s="99">
        <v>42820</v>
      </c>
      <c r="AM14" s="80">
        <v>1</v>
      </c>
      <c r="AN14" s="76">
        <v>0</v>
      </c>
      <c r="AO14" s="76">
        <v>15</v>
      </c>
      <c r="AP14" s="76">
        <v>0</v>
      </c>
      <c r="AQ14" s="76">
        <v>0</v>
      </c>
      <c r="AR14" s="81">
        <f t="shared" si="1"/>
        <v>0</v>
      </c>
      <c r="AS14" s="81">
        <f t="shared" si="1"/>
        <v>15</v>
      </c>
      <c r="AT14" s="87" t="s">
        <v>368</v>
      </c>
      <c r="AU14" s="87" t="s">
        <v>115</v>
      </c>
      <c r="AV14" s="88" t="s">
        <v>87</v>
      </c>
      <c r="AW14" s="89"/>
      <c r="AX14" s="89"/>
      <c r="AY14" s="90"/>
      <c r="AZ14" s="90"/>
      <c r="BA14" s="90"/>
      <c r="BB14" s="90"/>
      <c r="BC14" s="104"/>
      <c r="BD14" s="104" t="s">
        <v>269</v>
      </c>
      <c r="BE14" s="87" t="s">
        <v>93</v>
      </c>
      <c r="BF14" s="87" t="s">
        <v>93</v>
      </c>
      <c r="BG14" s="87" t="s">
        <v>380</v>
      </c>
      <c r="BH14" s="87" t="s">
        <v>764</v>
      </c>
      <c r="BI14" s="92"/>
      <c r="BJ14" s="92"/>
      <c r="BK14" s="92"/>
      <c r="BL14" s="92"/>
      <c r="BM14" s="92"/>
      <c r="BN14" s="93"/>
      <c r="BO14" s="100" t="s">
        <v>93</v>
      </c>
      <c r="BP14" s="94"/>
      <c r="BQ14" s="94"/>
      <c r="BR14" s="94"/>
      <c r="BS14" s="94" t="s">
        <v>317</v>
      </c>
      <c r="BT14" s="94"/>
      <c r="BU14" s="94" t="s">
        <v>408</v>
      </c>
      <c r="BV14" s="94"/>
      <c r="BW14" s="94" t="s">
        <v>425</v>
      </c>
      <c r="BX14" s="94" t="s">
        <v>426</v>
      </c>
      <c r="BY14" s="100" t="s">
        <v>93</v>
      </c>
      <c r="BZ14" s="94" t="s">
        <v>368</v>
      </c>
      <c r="CA14" s="94"/>
      <c r="CB14" s="94" t="s">
        <v>427</v>
      </c>
      <c r="CC14" s="94"/>
      <c r="CD14" s="96" t="s">
        <v>352</v>
      </c>
      <c r="CE14" s="92"/>
      <c r="CF14" s="92" t="s">
        <v>317</v>
      </c>
      <c r="CG14" s="92"/>
      <c r="CH14" s="92"/>
    </row>
    <row r="15" spans="1:86" ht="48.75" customHeight="1" x14ac:dyDescent="0.2">
      <c r="A15" s="76">
        <v>9</v>
      </c>
      <c r="B15" s="79">
        <v>42785</v>
      </c>
      <c r="C15" s="74">
        <v>0.16041666666666668</v>
      </c>
      <c r="D15" s="76" t="s">
        <v>765</v>
      </c>
      <c r="E15" s="76" t="s">
        <v>93</v>
      </c>
      <c r="F15" s="76" t="s">
        <v>446</v>
      </c>
      <c r="G15" s="76" t="s">
        <v>447</v>
      </c>
      <c r="H15" s="76" t="s">
        <v>317</v>
      </c>
      <c r="I15" s="76" t="s">
        <v>231</v>
      </c>
      <c r="J15" s="76" t="s">
        <v>93</v>
      </c>
      <c r="K15" s="76" t="s">
        <v>233</v>
      </c>
      <c r="L15" s="76" t="s">
        <v>234</v>
      </c>
      <c r="M15" s="76" t="s">
        <v>273</v>
      </c>
      <c r="N15" s="76" t="s">
        <v>93</v>
      </c>
      <c r="O15" s="76" t="s">
        <v>93</v>
      </c>
      <c r="P15" s="76" t="s">
        <v>93</v>
      </c>
      <c r="Q15" s="146" t="s">
        <v>766</v>
      </c>
      <c r="R15" s="76" t="s">
        <v>767</v>
      </c>
      <c r="S15" s="76" t="s">
        <v>96</v>
      </c>
      <c r="T15" s="76" t="s">
        <v>93</v>
      </c>
      <c r="U15" s="76" t="s">
        <v>93</v>
      </c>
      <c r="V15" s="76" t="s">
        <v>602</v>
      </c>
      <c r="W15" s="76" t="s">
        <v>105</v>
      </c>
      <c r="X15" s="79">
        <v>23756</v>
      </c>
      <c r="Y15" s="80" t="str">
        <f t="shared" si="0"/>
        <v>52 ปี, 1 เดือน</v>
      </c>
      <c r="Z15" s="80" t="s">
        <v>242</v>
      </c>
      <c r="AA15" s="81" t="s">
        <v>768</v>
      </c>
      <c r="AB15" s="81" t="s">
        <v>769</v>
      </c>
      <c r="AC15" s="81">
        <v>0</v>
      </c>
      <c r="AD15" s="81">
        <v>9</v>
      </c>
      <c r="AE15" s="81">
        <v>9</v>
      </c>
      <c r="AF15" s="81" t="s">
        <v>770</v>
      </c>
      <c r="AG15" s="84" t="s">
        <v>771</v>
      </c>
      <c r="AH15" s="83">
        <v>40654</v>
      </c>
      <c r="AI15" s="84" t="s">
        <v>248</v>
      </c>
      <c r="AJ15" s="81">
        <v>29</v>
      </c>
      <c r="AK15" s="80" t="str">
        <f t="shared" si="2"/>
        <v>5 ปี, 9 เดือน</v>
      </c>
      <c r="AL15" s="99">
        <v>42890</v>
      </c>
      <c r="AM15" s="80">
        <v>1</v>
      </c>
      <c r="AN15" s="76">
        <v>0</v>
      </c>
      <c r="AO15" s="76">
        <v>0</v>
      </c>
      <c r="AP15" s="76">
        <v>0</v>
      </c>
      <c r="AQ15" s="76">
        <v>1</v>
      </c>
      <c r="AR15" s="81">
        <f t="shared" si="1"/>
        <v>0</v>
      </c>
      <c r="AS15" s="81">
        <f t="shared" si="1"/>
        <v>1</v>
      </c>
      <c r="AT15" s="87" t="s">
        <v>457</v>
      </c>
      <c r="AU15" s="87" t="s">
        <v>115</v>
      </c>
      <c r="AV15" s="88" t="s">
        <v>316</v>
      </c>
      <c r="AW15" s="89"/>
      <c r="AX15" s="89"/>
      <c r="AY15" s="90"/>
      <c r="AZ15" s="90"/>
      <c r="BA15" s="90"/>
      <c r="BB15" s="90"/>
      <c r="BC15" s="91"/>
      <c r="BD15" s="91" t="s">
        <v>269</v>
      </c>
      <c r="BE15" s="87" t="s">
        <v>93</v>
      </c>
      <c r="BF15" s="87" t="s">
        <v>93</v>
      </c>
      <c r="BG15" s="87" t="s">
        <v>93</v>
      </c>
      <c r="BH15" s="87" t="s">
        <v>93</v>
      </c>
      <c r="BI15" s="92"/>
      <c r="BJ15" s="92"/>
      <c r="BK15" s="92"/>
      <c r="BL15" s="92"/>
      <c r="BM15" s="92"/>
      <c r="BN15" s="93"/>
      <c r="BO15" s="94"/>
      <c r="BP15" s="94"/>
      <c r="BQ15" s="94"/>
      <c r="BR15" s="94"/>
      <c r="BS15" s="100" t="s">
        <v>93</v>
      </c>
      <c r="BT15" s="94"/>
      <c r="BU15" s="100" t="s">
        <v>93</v>
      </c>
      <c r="BV15" s="94"/>
      <c r="BW15" s="94" t="s">
        <v>439</v>
      </c>
      <c r="BX15" s="94" t="s">
        <v>440</v>
      </c>
      <c r="BY15" s="94"/>
      <c r="BZ15" s="94" t="s">
        <v>441</v>
      </c>
      <c r="CA15" s="94"/>
      <c r="CB15" s="94" t="s">
        <v>442</v>
      </c>
      <c r="CC15" s="94"/>
      <c r="CD15" s="96" t="s">
        <v>443</v>
      </c>
      <c r="CE15" s="92"/>
      <c r="CF15" s="100" t="s">
        <v>93</v>
      </c>
      <c r="CG15" s="92"/>
      <c r="CH15" s="92"/>
    </row>
    <row r="16" spans="1:86" ht="48.75" customHeight="1" x14ac:dyDescent="0.2">
      <c r="A16" s="76">
        <v>10</v>
      </c>
      <c r="B16" s="79">
        <v>42786</v>
      </c>
      <c r="C16" s="74">
        <v>0.4375</v>
      </c>
      <c r="D16" s="76" t="s">
        <v>772</v>
      </c>
      <c r="E16" s="76" t="s">
        <v>93</v>
      </c>
      <c r="F16" s="76" t="s">
        <v>773</v>
      </c>
      <c r="G16" s="76" t="s">
        <v>308</v>
      </c>
      <c r="H16" s="76" t="s">
        <v>93</v>
      </c>
      <c r="I16" s="76" t="s">
        <v>231</v>
      </c>
      <c r="J16" s="76" t="s">
        <v>93</v>
      </c>
      <c r="K16" s="76" t="s">
        <v>93</v>
      </c>
      <c r="L16" s="76" t="s">
        <v>234</v>
      </c>
      <c r="M16" s="76" t="s">
        <v>93</v>
      </c>
      <c r="N16" s="76" t="s">
        <v>93</v>
      </c>
      <c r="O16" s="76" t="s">
        <v>93</v>
      </c>
      <c r="P16" s="76" t="s">
        <v>93</v>
      </c>
      <c r="Q16" s="146" t="s">
        <v>774</v>
      </c>
      <c r="R16" s="76" t="s">
        <v>775</v>
      </c>
      <c r="S16" s="76" t="s">
        <v>96</v>
      </c>
      <c r="T16" s="76" t="s">
        <v>93</v>
      </c>
      <c r="U16" s="76" t="s">
        <v>93</v>
      </c>
      <c r="V16" s="76" t="s">
        <v>393</v>
      </c>
      <c r="W16" s="76" t="s">
        <v>104</v>
      </c>
      <c r="X16" s="79">
        <v>38341</v>
      </c>
      <c r="Y16" s="80" t="str">
        <f t="shared" si="0"/>
        <v>12 ปี, 2 เดือน</v>
      </c>
      <c r="Z16" s="80" t="s">
        <v>242</v>
      </c>
      <c r="AA16" s="81" t="s">
        <v>776</v>
      </c>
      <c r="AB16" s="81" t="s">
        <v>93</v>
      </c>
      <c r="AC16" s="81" t="s">
        <v>777</v>
      </c>
      <c r="AD16" s="81">
        <v>9</v>
      </c>
      <c r="AE16" s="81">
        <v>1</v>
      </c>
      <c r="AF16" s="81" t="s">
        <v>778</v>
      </c>
      <c r="AG16" s="84" t="s">
        <v>779</v>
      </c>
      <c r="AH16" s="83">
        <v>40665</v>
      </c>
      <c r="AI16" s="84" t="s">
        <v>248</v>
      </c>
      <c r="AJ16" s="81">
        <v>29</v>
      </c>
      <c r="AK16" s="80" t="str">
        <f t="shared" si="2"/>
        <v>5 ปี, 9 เดือน</v>
      </c>
      <c r="AL16" s="99">
        <v>42954</v>
      </c>
      <c r="AM16" s="80">
        <v>1</v>
      </c>
      <c r="AN16" s="76">
        <v>0</v>
      </c>
      <c r="AO16" s="76">
        <v>11</v>
      </c>
      <c r="AP16" s="76">
        <v>0</v>
      </c>
      <c r="AQ16" s="76">
        <v>0</v>
      </c>
      <c r="AR16" s="81">
        <f t="shared" si="1"/>
        <v>0</v>
      </c>
      <c r="AS16" s="81">
        <f t="shared" si="1"/>
        <v>11</v>
      </c>
      <c r="AT16" s="87" t="s">
        <v>115</v>
      </c>
      <c r="AU16" s="87" t="s">
        <v>122</v>
      </c>
      <c r="AV16" s="88" t="s">
        <v>316</v>
      </c>
      <c r="AW16" s="89"/>
      <c r="AX16" s="89"/>
      <c r="AY16" s="90"/>
      <c r="AZ16" s="90"/>
      <c r="BA16" s="90"/>
      <c r="BB16" s="90"/>
      <c r="BC16" s="91"/>
      <c r="BD16" s="91" t="s">
        <v>269</v>
      </c>
      <c r="BE16" s="87" t="s">
        <v>279</v>
      </c>
      <c r="BF16" s="87" t="s">
        <v>764</v>
      </c>
      <c r="BG16" s="87" t="s">
        <v>93</v>
      </c>
      <c r="BH16" s="87" t="s">
        <v>93</v>
      </c>
      <c r="BI16" s="92"/>
      <c r="BJ16" s="92"/>
      <c r="BK16" s="92"/>
      <c r="BL16" s="92"/>
      <c r="BM16" s="92"/>
      <c r="BN16" s="93"/>
      <c r="BO16" s="94"/>
      <c r="BP16" s="94"/>
      <c r="BQ16" s="94"/>
      <c r="BR16" s="94"/>
      <c r="BS16" s="94"/>
      <c r="BT16" s="94"/>
      <c r="BU16" s="94"/>
      <c r="BV16" s="94"/>
      <c r="BW16" s="100" t="s">
        <v>93</v>
      </c>
      <c r="BX16" s="94" t="s">
        <v>456</v>
      </c>
      <c r="BY16" s="94"/>
      <c r="BZ16" s="94" t="s">
        <v>457</v>
      </c>
      <c r="CA16" s="94"/>
      <c r="CB16" s="94" t="s">
        <v>458</v>
      </c>
      <c r="CC16" s="94"/>
      <c r="CD16" s="96" t="s">
        <v>459</v>
      </c>
      <c r="CE16" s="92"/>
      <c r="CF16" s="92"/>
      <c r="CG16" s="92"/>
      <c r="CH16" s="92"/>
    </row>
    <row r="17" spans="1:86" ht="48.75" customHeight="1" x14ac:dyDescent="0.2">
      <c r="A17" s="76">
        <v>10.1</v>
      </c>
      <c r="B17" s="79">
        <v>42786</v>
      </c>
      <c r="C17" s="74">
        <v>0.4375</v>
      </c>
      <c r="D17" s="76" t="s">
        <v>772</v>
      </c>
      <c r="E17" s="76" t="s">
        <v>93</v>
      </c>
      <c r="F17" s="76" t="s">
        <v>773</v>
      </c>
      <c r="G17" s="76" t="s">
        <v>308</v>
      </c>
      <c r="H17" s="76" t="s">
        <v>93</v>
      </c>
      <c r="I17" s="76" t="s">
        <v>231</v>
      </c>
      <c r="J17" s="76" t="s">
        <v>93</v>
      </c>
      <c r="K17" s="76" t="s">
        <v>93</v>
      </c>
      <c r="L17" s="76" t="s">
        <v>234</v>
      </c>
      <c r="M17" s="76" t="s">
        <v>93</v>
      </c>
      <c r="N17" s="76" t="s">
        <v>93</v>
      </c>
      <c r="O17" s="76" t="s">
        <v>93</v>
      </c>
      <c r="P17" s="76" t="s">
        <v>93</v>
      </c>
      <c r="Q17" s="146" t="s">
        <v>774</v>
      </c>
      <c r="R17" s="76" t="s">
        <v>780</v>
      </c>
      <c r="S17" s="76" t="s">
        <v>96</v>
      </c>
      <c r="T17" s="76" t="s">
        <v>93</v>
      </c>
      <c r="U17" s="76" t="s">
        <v>93</v>
      </c>
      <c r="V17" s="76" t="s">
        <v>497</v>
      </c>
      <c r="W17" s="76" t="s">
        <v>104</v>
      </c>
      <c r="X17" s="79">
        <v>37855</v>
      </c>
      <c r="Y17" s="80" t="str">
        <f t="shared" si="0"/>
        <v>13 ปี, 5 เดือน</v>
      </c>
      <c r="Z17" s="80" t="s">
        <v>242</v>
      </c>
      <c r="AA17" s="81" t="s">
        <v>781</v>
      </c>
      <c r="AB17" s="81" t="s">
        <v>782</v>
      </c>
      <c r="AC17" s="81">
        <v>0</v>
      </c>
      <c r="AD17" s="81">
        <v>9</v>
      </c>
      <c r="AE17" s="81">
        <v>1</v>
      </c>
      <c r="AF17" s="81" t="s">
        <v>783</v>
      </c>
      <c r="AG17" s="84" t="s">
        <v>784</v>
      </c>
      <c r="AH17" s="83">
        <v>41022</v>
      </c>
      <c r="AI17" s="84" t="s">
        <v>248</v>
      </c>
      <c r="AJ17" s="81">
        <v>29</v>
      </c>
      <c r="AK17" s="80" t="str">
        <f t="shared" si="2"/>
        <v>4 ปี, 9 เดือน</v>
      </c>
      <c r="AL17" s="99">
        <v>43248</v>
      </c>
      <c r="AM17" s="80">
        <v>1</v>
      </c>
      <c r="AN17" s="76">
        <v>0</v>
      </c>
      <c r="AO17" s="76">
        <v>11</v>
      </c>
      <c r="AP17" s="76">
        <v>0</v>
      </c>
      <c r="AQ17" s="76">
        <v>0</v>
      </c>
      <c r="AR17" s="81">
        <f t="shared" si="1"/>
        <v>0</v>
      </c>
      <c r="AS17" s="81">
        <f t="shared" si="1"/>
        <v>11</v>
      </c>
      <c r="AT17" s="87" t="s">
        <v>115</v>
      </c>
      <c r="AU17" s="87" t="s">
        <v>115</v>
      </c>
      <c r="AV17" s="88" t="s">
        <v>316</v>
      </c>
      <c r="AW17" s="89"/>
      <c r="AX17" s="89"/>
      <c r="AY17" s="90"/>
      <c r="AZ17" s="90"/>
      <c r="BA17" s="90"/>
      <c r="BB17" s="90"/>
      <c r="BC17" s="91"/>
      <c r="BD17" s="91" t="s">
        <v>269</v>
      </c>
      <c r="BE17" s="87" t="s">
        <v>279</v>
      </c>
      <c r="BF17" s="87" t="s">
        <v>764</v>
      </c>
      <c r="BG17" s="87" t="s">
        <v>93</v>
      </c>
      <c r="BH17" s="87" t="s">
        <v>93</v>
      </c>
      <c r="BI17" s="92"/>
      <c r="BJ17" s="92"/>
      <c r="BK17" s="92"/>
      <c r="BL17" s="92"/>
      <c r="BM17" s="92"/>
      <c r="BN17" s="93"/>
      <c r="BO17" s="94"/>
      <c r="BP17" s="94"/>
      <c r="BQ17" s="94"/>
      <c r="BR17" s="94"/>
      <c r="BS17" s="94"/>
      <c r="BT17" s="94"/>
      <c r="BU17" s="94"/>
      <c r="BV17" s="94"/>
      <c r="BW17" s="94" t="s">
        <v>470</v>
      </c>
      <c r="BX17" s="94" t="s">
        <v>471</v>
      </c>
      <c r="BY17" s="94"/>
      <c r="BZ17" s="94" t="s">
        <v>115</v>
      </c>
      <c r="CA17" s="94"/>
      <c r="CB17" s="94" t="s">
        <v>472</v>
      </c>
      <c r="CC17" s="94"/>
      <c r="CD17" s="96" t="s">
        <v>473</v>
      </c>
      <c r="CE17" s="92"/>
      <c r="CF17" s="92"/>
      <c r="CG17" s="92"/>
      <c r="CH17" s="92"/>
    </row>
    <row r="18" spans="1:86" ht="48.75" customHeight="1" x14ac:dyDescent="0.2">
      <c r="A18" s="105">
        <v>11</v>
      </c>
      <c r="B18" s="110">
        <v>42786</v>
      </c>
      <c r="C18" s="107">
        <v>0.5625</v>
      </c>
      <c r="D18" s="105" t="s">
        <v>785</v>
      </c>
      <c r="E18" s="105" t="s">
        <v>93</v>
      </c>
      <c r="F18" s="105" t="s">
        <v>786</v>
      </c>
      <c r="G18" s="105" t="s">
        <v>787</v>
      </c>
      <c r="H18" s="105" t="s">
        <v>230</v>
      </c>
      <c r="I18" s="105" t="s">
        <v>93</v>
      </c>
      <c r="J18" s="105" t="s">
        <v>294</v>
      </c>
      <c r="K18" s="105" t="s">
        <v>295</v>
      </c>
      <c r="L18" s="105" t="s">
        <v>234</v>
      </c>
      <c r="M18" s="105" t="s">
        <v>273</v>
      </c>
      <c r="N18" s="105" t="s">
        <v>93</v>
      </c>
      <c r="O18" s="105" t="s">
        <v>275</v>
      </c>
      <c r="P18" s="105" t="s">
        <v>299</v>
      </c>
      <c r="Q18" s="146" t="s">
        <v>788</v>
      </c>
      <c r="R18" s="105" t="s">
        <v>789</v>
      </c>
      <c r="S18" s="105" t="s">
        <v>96</v>
      </c>
      <c r="T18" s="105" t="s">
        <v>93</v>
      </c>
      <c r="U18" s="105" t="s">
        <v>93</v>
      </c>
      <c r="V18" s="105" t="s">
        <v>602</v>
      </c>
      <c r="W18" s="105" t="s">
        <v>105</v>
      </c>
      <c r="X18" s="110">
        <v>38384</v>
      </c>
      <c r="Y18" s="80" t="str">
        <f t="shared" si="0"/>
        <v>12 ปี, 0 เดือน</v>
      </c>
      <c r="Z18" s="111" t="s">
        <v>242</v>
      </c>
      <c r="AA18" s="112" t="s">
        <v>790</v>
      </c>
      <c r="AB18" s="112" t="s">
        <v>791</v>
      </c>
      <c r="AC18" s="112" t="s">
        <v>792</v>
      </c>
      <c r="AD18" s="112">
        <v>9</v>
      </c>
      <c r="AE18" s="112">
        <v>1</v>
      </c>
      <c r="AF18" s="112" t="s">
        <v>793</v>
      </c>
      <c r="AG18" s="113" t="s">
        <v>794</v>
      </c>
      <c r="AH18" s="114">
        <v>42359</v>
      </c>
      <c r="AI18" s="113" t="s">
        <v>248</v>
      </c>
      <c r="AJ18" s="112">
        <v>43</v>
      </c>
      <c r="AK18" s="80" t="str">
        <f t="shared" si="2"/>
        <v>1 ปี, 1 เดือน</v>
      </c>
      <c r="AL18" s="115">
        <v>43454</v>
      </c>
      <c r="AM18" s="111">
        <v>1</v>
      </c>
      <c r="AN18" s="105">
        <v>0</v>
      </c>
      <c r="AO18" s="105">
        <v>0</v>
      </c>
      <c r="AP18" s="105">
        <v>0</v>
      </c>
      <c r="AQ18" s="105">
        <v>1</v>
      </c>
      <c r="AR18" s="81">
        <f t="shared" si="1"/>
        <v>0</v>
      </c>
      <c r="AS18" s="81">
        <f t="shared" si="1"/>
        <v>1</v>
      </c>
      <c r="AT18" s="105" t="s">
        <v>457</v>
      </c>
      <c r="AU18" s="105" t="s">
        <v>123</v>
      </c>
      <c r="AV18" s="116" t="s">
        <v>369</v>
      </c>
      <c r="AW18" s="117"/>
      <c r="AX18" s="117"/>
      <c r="AY18" s="117"/>
      <c r="AZ18" s="117"/>
      <c r="BA18" s="117"/>
      <c r="BB18" s="117"/>
      <c r="BC18" s="118"/>
      <c r="BD18" s="118" t="s">
        <v>269</v>
      </c>
      <c r="BE18" s="105" t="s">
        <v>93</v>
      </c>
      <c r="BF18" s="105" t="s">
        <v>93</v>
      </c>
      <c r="BG18" s="105" t="s">
        <v>93</v>
      </c>
      <c r="BH18" s="105" t="s">
        <v>93</v>
      </c>
      <c r="BI18" s="119"/>
      <c r="BJ18" s="119"/>
      <c r="BK18" s="119"/>
      <c r="BL18" s="119"/>
      <c r="BM18" s="119"/>
      <c r="BN18" s="120"/>
      <c r="BO18" s="121"/>
      <c r="BP18" s="121"/>
      <c r="BQ18" s="121"/>
      <c r="BR18" s="121"/>
      <c r="BS18" s="121"/>
      <c r="BT18" s="121"/>
      <c r="BU18" s="121"/>
      <c r="BV18" s="121"/>
      <c r="BW18" s="121"/>
      <c r="BX18" s="121" t="s">
        <v>485</v>
      </c>
      <c r="BY18" s="121"/>
      <c r="BZ18" s="121" t="s">
        <v>150</v>
      </c>
      <c r="CA18" s="121"/>
      <c r="CB18" s="121" t="s">
        <v>486</v>
      </c>
      <c r="CC18" s="121"/>
      <c r="CD18" s="122" t="s">
        <v>368</v>
      </c>
      <c r="CE18" s="119"/>
      <c r="CF18" s="119"/>
      <c r="CG18" s="119"/>
      <c r="CH18" s="119"/>
    </row>
    <row r="19" spans="1:86" ht="48.75" customHeight="1" x14ac:dyDescent="0.2">
      <c r="A19" s="76">
        <v>12</v>
      </c>
      <c r="B19" s="83">
        <v>42787</v>
      </c>
      <c r="C19" s="74">
        <v>0.8930555555555556</v>
      </c>
      <c r="D19" s="76" t="s">
        <v>795</v>
      </c>
      <c r="E19" s="76" t="s">
        <v>796</v>
      </c>
      <c r="F19" s="76" t="s">
        <v>228</v>
      </c>
      <c r="G19" s="76" t="s">
        <v>797</v>
      </c>
      <c r="H19" s="76" t="s">
        <v>230</v>
      </c>
      <c r="I19" s="76" t="s">
        <v>93</v>
      </c>
      <c r="J19" s="76" t="s">
        <v>232</v>
      </c>
      <c r="K19" s="76" t="s">
        <v>233</v>
      </c>
      <c r="L19" s="76" t="s">
        <v>272</v>
      </c>
      <c r="M19" s="76" t="s">
        <v>273</v>
      </c>
      <c r="N19" s="76" t="s">
        <v>93</v>
      </c>
      <c r="O19" s="76" t="s">
        <v>336</v>
      </c>
      <c r="P19" s="76" t="s">
        <v>299</v>
      </c>
      <c r="Q19" s="146" t="s">
        <v>798</v>
      </c>
      <c r="R19" s="81" t="s">
        <v>799</v>
      </c>
      <c r="S19" s="76" t="s">
        <v>96</v>
      </c>
      <c r="T19" s="76" t="s">
        <v>93</v>
      </c>
      <c r="U19" s="76" t="s">
        <v>93</v>
      </c>
      <c r="V19" s="76" t="s">
        <v>497</v>
      </c>
      <c r="W19" s="76" t="s">
        <v>93</v>
      </c>
      <c r="X19" s="79">
        <v>37855</v>
      </c>
      <c r="Y19" s="80" t="str">
        <f t="shared" si="0"/>
        <v>13 ปี, 5 เดือน</v>
      </c>
      <c r="Z19" s="80" t="s">
        <v>242</v>
      </c>
      <c r="AA19" s="81" t="s">
        <v>781</v>
      </c>
      <c r="AB19" s="81" t="s">
        <v>782</v>
      </c>
      <c r="AC19" s="81">
        <v>0</v>
      </c>
      <c r="AD19" s="81">
        <v>1</v>
      </c>
      <c r="AE19" s="81">
        <v>0</v>
      </c>
      <c r="AF19" s="81" t="s">
        <v>781</v>
      </c>
      <c r="AG19" s="84" t="s">
        <v>800</v>
      </c>
      <c r="AH19" s="83">
        <v>34089</v>
      </c>
      <c r="AI19" s="84" t="s">
        <v>248</v>
      </c>
      <c r="AJ19" s="81">
        <v>49</v>
      </c>
      <c r="AK19" s="80" t="str">
        <f t="shared" si="2"/>
        <v>23 ปี, 9 เดือน</v>
      </c>
      <c r="AL19" s="99">
        <v>43646</v>
      </c>
      <c r="AM19" s="80">
        <v>1</v>
      </c>
      <c r="AN19" s="76">
        <v>0</v>
      </c>
      <c r="AO19" s="76">
        <v>0</v>
      </c>
      <c r="AP19" s="76">
        <v>1</v>
      </c>
      <c r="AQ19" s="76">
        <v>0</v>
      </c>
      <c r="AR19" s="81">
        <f t="shared" si="1"/>
        <v>1</v>
      </c>
      <c r="AS19" s="81">
        <f t="shared" si="1"/>
        <v>0</v>
      </c>
      <c r="AT19" s="87" t="s">
        <v>116</v>
      </c>
      <c r="AU19" s="87" t="s">
        <v>115</v>
      </c>
      <c r="AV19" s="88" t="s">
        <v>268</v>
      </c>
      <c r="AW19" s="89"/>
      <c r="AX19" s="89"/>
      <c r="AY19" s="90"/>
      <c r="AZ19" s="90"/>
      <c r="BA19" s="90"/>
      <c r="BB19" s="90"/>
      <c r="BC19" s="26"/>
      <c r="BD19" s="26" t="s">
        <v>269</v>
      </c>
      <c r="BE19" s="76" t="s">
        <v>93</v>
      </c>
      <c r="BF19" s="87" t="s">
        <v>93</v>
      </c>
      <c r="BG19" s="76" t="s">
        <v>93</v>
      </c>
      <c r="BH19" s="87" t="s">
        <v>93</v>
      </c>
      <c r="BI19" s="123"/>
      <c r="BJ19" s="123"/>
      <c r="BK19" s="123"/>
      <c r="BL19" s="123"/>
      <c r="BM19" s="123"/>
      <c r="BN19" s="123"/>
      <c r="BO19" s="123"/>
      <c r="BP19" s="123"/>
      <c r="BQ19" s="123"/>
      <c r="BR19" s="123"/>
      <c r="BS19" s="123"/>
      <c r="BT19" s="123"/>
      <c r="BU19" s="123"/>
      <c r="BV19" s="123"/>
      <c r="BW19" s="123"/>
      <c r="BX19" s="123" t="s">
        <v>497</v>
      </c>
      <c r="BY19" s="123"/>
      <c r="BZ19" s="123" t="s">
        <v>151</v>
      </c>
      <c r="CA19" s="123"/>
      <c r="CB19" s="123" t="s">
        <v>498</v>
      </c>
      <c r="CC19" s="123"/>
      <c r="CD19" s="123" t="s">
        <v>441</v>
      </c>
      <c r="CE19" s="123"/>
      <c r="CF19" s="123"/>
      <c r="CG19" s="123"/>
      <c r="CH19" s="123"/>
    </row>
    <row r="20" spans="1:86" ht="48.75" customHeight="1" x14ac:dyDescent="0.2">
      <c r="A20" s="73">
        <v>13</v>
      </c>
      <c r="B20" s="159">
        <v>42788</v>
      </c>
      <c r="C20" s="127">
        <v>0.94444444444444453</v>
      </c>
      <c r="D20" s="128" t="s">
        <v>801</v>
      </c>
      <c r="E20" s="73" t="s">
        <v>802</v>
      </c>
      <c r="F20" s="73" t="s">
        <v>228</v>
      </c>
      <c r="G20" s="73" t="s">
        <v>803</v>
      </c>
      <c r="H20" s="73" t="s">
        <v>93</v>
      </c>
      <c r="I20" s="73" t="s">
        <v>93</v>
      </c>
      <c r="J20" s="73" t="s">
        <v>371</v>
      </c>
      <c r="K20" s="73" t="s">
        <v>93</v>
      </c>
      <c r="L20" s="73" t="s">
        <v>234</v>
      </c>
      <c r="M20" s="73" t="s">
        <v>93</v>
      </c>
      <c r="N20" s="73" t="s">
        <v>93</v>
      </c>
      <c r="O20" s="73" t="s">
        <v>93</v>
      </c>
      <c r="P20" s="73" t="s">
        <v>93</v>
      </c>
      <c r="Q20" s="146" t="s">
        <v>804</v>
      </c>
      <c r="R20" s="73" t="s">
        <v>805</v>
      </c>
      <c r="S20" s="73" t="s">
        <v>96</v>
      </c>
      <c r="T20" s="73" t="s">
        <v>93</v>
      </c>
      <c r="U20" s="73" t="s">
        <v>93</v>
      </c>
      <c r="V20" s="73" t="s">
        <v>564</v>
      </c>
      <c r="W20" s="73" t="s">
        <v>339</v>
      </c>
      <c r="X20" s="129">
        <v>21929</v>
      </c>
      <c r="Y20" s="86" t="str">
        <f t="shared" si="0"/>
        <v>57 ปี, 1 เดือน</v>
      </c>
      <c r="Z20" s="86" t="s">
        <v>242</v>
      </c>
      <c r="AA20" s="130" t="s">
        <v>93</v>
      </c>
      <c r="AB20" s="130" t="s">
        <v>93</v>
      </c>
      <c r="AC20" s="130" t="s">
        <v>806</v>
      </c>
      <c r="AD20" s="130">
        <v>9</v>
      </c>
      <c r="AE20" s="130">
        <v>1</v>
      </c>
      <c r="AF20" s="130" t="s">
        <v>93</v>
      </c>
      <c r="AG20" s="131" t="s">
        <v>93</v>
      </c>
      <c r="AH20" s="132"/>
      <c r="AI20" s="131"/>
      <c r="AJ20" s="130"/>
      <c r="AK20" s="86" t="str">
        <f t="shared" si="2"/>
        <v>117 ปี, 1 เดือน</v>
      </c>
      <c r="AL20" s="85"/>
      <c r="AM20" s="86"/>
      <c r="AN20" s="73">
        <v>0</v>
      </c>
      <c r="AO20" s="73">
        <v>4</v>
      </c>
      <c r="AP20" s="73">
        <v>0</v>
      </c>
      <c r="AQ20" s="73">
        <v>0</v>
      </c>
      <c r="AR20" s="130">
        <f t="shared" si="1"/>
        <v>0</v>
      </c>
      <c r="AS20" s="130">
        <f t="shared" si="1"/>
        <v>4</v>
      </c>
      <c r="AT20" s="77" t="s">
        <v>118</v>
      </c>
      <c r="AU20" s="77" t="s">
        <v>115</v>
      </c>
      <c r="AV20" s="133" t="s">
        <v>93</v>
      </c>
      <c r="AW20" s="134"/>
      <c r="AX20" s="134"/>
      <c r="AY20" s="135"/>
      <c r="AZ20" s="135"/>
      <c r="BA20" s="135"/>
      <c r="BB20" s="135"/>
      <c r="BC20" s="77"/>
      <c r="BD20" s="77" t="s">
        <v>269</v>
      </c>
      <c r="BE20" s="73" t="s">
        <v>93</v>
      </c>
      <c r="BF20" s="77" t="s">
        <v>93</v>
      </c>
      <c r="BG20" s="77" t="s">
        <v>93</v>
      </c>
      <c r="BH20" s="77" t="s">
        <v>93</v>
      </c>
      <c r="BI20" s="77"/>
      <c r="BJ20" s="77"/>
      <c r="BK20" s="77"/>
      <c r="BL20" s="77"/>
      <c r="BM20" s="77"/>
      <c r="BN20" s="77"/>
      <c r="BO20" s="77"/>
      <c r="BP20" s="77"/>
      <c r="BQ20" s="77"/>
      <c r="BR20" s="77"/>
      <c r="BS20" s="77"/>
      <c r="BT20" s="77"/>
      <c r="BU20" s="77"/>
      <c r="BV20" s="77"/>
      <c r="BW20" s="77"/>
      <c r="BX20" s="77" t="s">
        <v>511</v>
      </c>
      <c r="BY20" s="77"/>
      <c r="BZ20" s="77" t="s">
        <v>512</v>
      </c>
      <c r="CA20" s="77"/>
      <c r="CB20" s="77" t="s">
        <v>513</v>
      </c>
      <c r="CC20" s="77"/>
      <c r="CD20" s="77" t="s">
        <v>457</v>
      </c>
      <c r="CE20" s="77"/>
      <c r="CF20" s="77"/>
      <c r="CG20" s="77"/>
      <c r="CH20" s="77"/>
    </row>
    <row r="21" spans="1:86" ht="48.75" customHeight="1" x14ac:dyDescent="0.2">
      <c r="A21" s="75">
        <v>14</v>
      </c>
      <c r="B21" s="160">
        <v>42789</v>
      </c>
      <c r="C21" s="161">
        <v>0.83333333333333337</v>
      </c>
      <c r="D21" s="75" t="s">
        <v>807</v>
      </c>
      <c r="E21" s="75" t="s">
        <v>808</v>
      </c>
      <c r="F21" s="75" t="s">
        <v>809</v>
      </c>
      <c r="G21" s="75" t="s">
        <v>555</v>
      </c>
      <c r="H21" s="75" t="s">
        <v>93</v>
      </c>
      <c r="I21" s="75" t="s">
        <v>93</v>
      </c>
      <c r="J21" s="75" t="s">
        <v>93</v>
      </c>
      <c r="K21" s="75" t="s">
        <v>93</v>
      </c>
      <c r="L21" s="75" t="s">
        <v>93</v>
      </c>
      <c r="M21" s="75" t="s">
        <v>93</v>
      </c>
      <c r="N21" s="75" t="s">
        <v>93</v>
      </c>
      <c r="O21" s="75" t="s">
        <v>93</v>
      </c>
      <c r="P21" s="75" t="s">
        <v>93</v>
      </c>
      <c r="Q21" s="146" t="s">
        <v>810</v>
      </c>
      <c r="R21" s="162" t="s">
        <v>811</v>
      </c>
      <c r="S21" s="75" t="s">
        <v>96</v>
      </c>
      <c r="T21" s="75" t="s">
        <v>93</v>
      </c>
      <c r="U21" s="75" t="s">
        <v>93</v>
      </c>
      <c r="V21" s="75" t="s">
        <v>497</v>
      </c>
      <c r="W21" s="75" t="s">
        <v>93</v>
      </c>
      <c r="X21" s="163">
        <v>36353</v>
      </c>
      <c r="Y21" s="80" t="str">
        <f t="shared" si="0"/>
        <v>17 ปี, 7 เดือน</v>
      </c>
      <c r="Z21" s="164" t="s">
        <v>242</v>
      </c>
      <c r="AA21" s="165" t="s">
        <v>812</v>
      </c>
      <c r="AB21" s="165" t="s">
        <v>813</v>
      </c>
      <c r="AC21" s="165">
        <v>0</v>
      </c>
      <c r="AD21" s="165">
        <v>9</v>
      </c>
      <c r="AE21" s="165">
        <v>1</v>
      </c>
      <c r="AF21" s="165" t="s">
        <v>814</v>
      </c>
      <c r="AG21" s="166" t="s">
        <v>815</v>
      </c>
      <c r="AH21" s="160">
        <v>35152</v>
      </c>
      <c r="AI21" s="166" t="s">
        <v>248</v>
      </c>
      <c r="AJ21" s="165">
        <v>51</v>
      </c>
      <c r="AK21" s="80" t="str">
        <f t="shared" si="2"/>
        <v>20 ปี, 10 เดือน</v>
      </c>
      <c r="AL21" s="167">
        <v>43072</v>
      </c>
      <c r="AM21" s="164">
        <v>1</v>
      </c>
      <c r="AN21" s="75">
        <v>0</v>
      </c>
      <c r="AO21" s="75">
        <v>0</v>
      </c>
      <c r="AP21" s="75">
        <v>1</v>
      </c>
      <c r="AQ21" s="75">
        <v>0</v>
      </c>
      <c r="AR21" s="81">
        <f t="shared" si="1"/>
        <v>1</v>
      </c>
      <c r="AS21" s="81">
        <f t="shared" si="1"/>
        <v>0</v>
      </c>
      <c r="AT21" s="168" t="s">
        <v>116</v>
      </c>
      <c r="AU21" s="168" t="s">
        <v>93</v>
      </c>
      <c r="AV21" s="169" t="s">
        <v>93</v>
      </c>
      <c r="AW21" s="170"/>
      <c r="AX21" s="170"/>
      <c r="AY21" s="171"/>
      <c r="AZ21" s="171"/>
      <c r="BA21" s="171"/>
      <c r="BB21" s="171"/>
      <c r="BC21" s="172"/>
      <c r="BD21" s="172" t="s">
        <v>269</v>
      </c>
      <c r="BE21" s="168" t="s">
        <v>93</v>
      </c>
      <c r="BF21" s="168" t="s">
        <v>93</v>
      </c>
      <c r="BG21" s="168" t="s">
        <v>93</v>
      </c>
      <c r="BH21" s="168" t="s">
        <v>93</v>
      </c>
      <c r="BI21" s="92"/>
      <c r="BJ21" s="92"/>
      <c r="BK21" s="92"/>
      <c r="BL21" s="92"/>
      <c r="BM21" s="92"/>
      <c r="BN21" s="93"/>
      <c r="BO21" s="94"/>
      <c r="BP21" s="94"/>
      <c r="BQ21" s="94"/>
      <c r="BR21" s="94"/>
      <c r="BS21" s="94"/>
      <c r="BT21" s="94"/>
      <c r="BU21" s="94"/>
      <c r="BV21" s="94"/>
      <c r="BW21" s="94"/>
      <c r="BX21" s="94" t="s">
        <v>816</v>
      </c>
      <c r="BY21" s="94"/>
      <c r="BZ21" s="94" t="s">
        <v>551</v>
      </c>
      <c r="CA21" s="94"/>
      <c r="CB21" s="94" t="s">
        <v>86</v>
      </c>
      <c r="CC21" s="94"/>
      <c r="CD21" s="96" t="s">
        <v>150</v>
      </c>
      <c r="CE21" s="92"/>
      <c r="CF21" s="92"/>
      <c r="CG21" s="92"/>
      <c r="CH21" s="92"/>
    </row>
    <row r="22" spans="1:86" ht="48.75" customHeight="1" x14ac:dyDescent="0.2">
      <c r="A22" s="136">
        <v>15</v>
      </c>
      <c r="B22" s="83">
        <v>42793</v>
      </c>
      <c r="C22" s="137">
        <v>0.60416666666666663</v>
      </c>
      <c r="D22" s="76" t="s">
        <v>817</v>
      </c>
      <c r="E22" s="76" t="s">
        <v>818</v>
      </c>
      <c r="F22" s="136" t="s">
        <v>228</v>
      </c>
      <c r="G22" s="136" t="s">
        <v>630</v>
      </c>
      <c r="H22" s="76" t="s">
        <v>93</v>
      </c>
      <c r="I22" s="76" t="s">
        <v>93</v>
      </c>
      <c r="J22" s="76" t="s">
        <v>232</v>
      </c>
      <c r="K22" s="76" t="s">
        <v>93</v>
      </c>
      <c r="L22" s="76" t="s">
        <v>234</v>
      </c>
      <c r="M22" s="76" t="s">
        <v>93</v>
      </c>
      <c r="N22" s="76" t="s">
        <v>93</v>
      </c>
      <c r="O22" s="76" t="s">
        <v>236</v>
      </c>
      <c r="P22" s="76" t="s">
        <v>237</v>
      </c>
      <c r="Q22" s="146" t="s">
        <v>819</v>
      </c>
      <c r="R22" s="76" t="s">
        <v>820</v>
      </c>
      <c r="S22" s="76" t="s">
        <v>96</v>
      </c>
      <c r="T22" s="76" t="s">
        <v>93</v>
      </c>
      <c r="U22" s="76" t="s">
        <v>93</v>
      </c>
      <c r="V22" s="76" t="s">
        <v>393</v>
      </c>
      <c r="W22" s="76" t="s">
        <v>104</v>
      </c>
      <c r="X22" s="79">
        <v>35709</v>
      </c>
      <c r="Y22" s="80" t="str">
        <f t="shared" si="0"/>
        <v>19 ปี, 4 เดือน</v>
      </c>
      <c r="Z22" s="80" t="s">
        <v>242</v>
      </c>
      <c r="AA22" s="136" t="s">
        <v>821</v>
      </c>
      <c r="AB22" s="81" t="s">
        <v>822</v>
      </c>
      <c r="AC22" s="136">
        <v>0</v>
      </c>
      <c r="AD22" s="136">
        <v>9</v>
      </c>
      <c r="AE22" s="136">
        <v>9</v>
      </c>
      <c r="AF22" s="136" t="s">
        <v>823</v>
      </c>
      <c r="AG22" s="139" t="s">
        <v>824</v>
      </c>
      <c r="AH22" s="173">
        <v>39254</v>
      </c>
      <c r="AI22" s="139" t="s">
        <v>248</v>
      </c>
      <c r="AJ22" s="136">
        <v>34</v>
      </c>
      <c r="AK22" s="80" t="str">
        <f t="shared" si="2"/>
        <v>9 ปี, 8 เดือน</v>
      </c>
      <c r="AL22" s="140">
        <v>42541</v>
      </c>
      <c r="AM22" s="136">
        <v>1</v>
      </c>
      <c r="AN22" s="136">
        <v>0</v>
      </c>
      <c r="AO22" s="136">
        <v>1</v>
      </c>
      <c r="AP22" s="136">
        <v>0</v>
      </c>
      <c r="AQ22" s="136">
        <v>0</v>
      </c>
      <c r="AR22" s="81">
        <f t="shared" si="1"/>
        <v>0</v>
      </c>
      <c r="AS22" s="81">
        <f t="shared" si="1"/>
        <v>1</v>
      </c>
      <c r="AT22" s="87" t="s">
        <v>150</v>
      </c>
      <c r="AU22" s="87" t="s">
        <v>122</v>
      </c>
      <c r="AV22" s="88" t="s">
        <v>89</v>
      </c>
      <c r="AW22" s="136"/>
      <c r="AX22" s="136"/>
      <c r="AY22" s="136"/>
      <c r="AZ22" s="136"/>
      <c r="BA22" s="136"/>
      <c r="BB22" s="136"/>
      <c r="BC22" s="136"/>
      <c r="BD22" s="87" t="s">
        <v>269</v>
      </c>
      <c r="BE22" s="87" t="s">
        <v>93</v>
      </c>
      <c r="BF22" s="136" t="s">
        <v>93</v>
      </c>
      <c r="BG22" s="87" t="s">
        <v>93</v>
      </c>
      <c r="BH22" s="136" t="s">
        <v>93</v>
      </c>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row>
    <row r="23" spans="1:86" ht="20.25" customHeight="1" x14ac:dyDescent="0.2">
      <c r="A23" s="130"/>
      <c r="B23" s="132"/>
      <c r="C23" s="142"/>
      <c r="D23" s="73"/>
      <c r="E23" s="73"/>
      <c r="F23" s="73"/>
      <c r="G23" s="73"/>
      <c r="H23" s="73"/>
      <c r="I23" s="73"/>
      <c r="J23" s="73"/>
      <c r="K23" s="73"/>
      <c r="L23" s="73"/>
      <c r="M23" s="73"/>
      <c r="N23" s="73"/>
      <c r="O23" s="73"/>
      <c r="P23" s="73"/>
      <c r="Q23" s="77"/>
      <c r="R23" s="73"/>
      <c r="S23" s="73"/>
      <c r="T23" s="73"/>
      <c r="U23" s="73"/>
      <c r="V23" s="73"/>
      <c r="W23" s="73"/>
      <c r="X23" s="129"/>
      <c r="Y23" s="80" t="str">
        <f t="shared" si="0"/>
        <v>0 ปี, 0 เดือน</v>
      </c>
      <c r="Z23" s="86"/>
      <c r="AA23" s="130"/>
      <c r="AB23" s="130"/>
      <c r="AC23" s="130"/>
      <c r="AD23" s="130"/>
      <c r="AE23" s="130"/>
      <c r="AF23" s="130"/>
      <c r="AG23" s="131"/>
      <c r="AH23" s="132"/>
      <c r="AI23" s="131"/>
      <c r="AJ23" s="130"/>
      <c r="AK23" s="80" t="str">
        <f t="shared" si="2"/>
        <v>0 ปี, 0 เดือน</v>
      </c>
      <c r="AL23" s="85"/>
      <c r="AM23" s="86"/>
      <c r="AN23" s="73"/>
      <c r="AO23" s="73"/>
      <c r="AP23" s="73"/>
      <c r="AQ23" s="73"/>
      <c r="AR23" s="81">
        <f t="shared" si="1"/>
        <v>0</v>
      </c>
      <c r="AS23" s="81">
        <f t="shared" si="1"/>
        <v>0</v>
      </c>
      <c r="AT23" s="77"/>
      <c r="AU23" s="77"/>
      <c r="AV23" s="133"/>
      <c r="AW23" s="134"/>
      <c r="AX23" s="134"/>
      <c r="AY23" s="135"/>
      <c r="AZ23" s="135"/>
      <c r="BA23" s="135"/>
      <c r="BB23" s="135"/>
      <c r="BC23" s="143"/>
      <c r="BD23" s="143"/>
      <c r="BE23" s="77"/>
      <c r="BF23" s="77"/>
      <c r="BG23" s="77"/>
      <c r="BH23" s="77"/>
      <c r="BI23" s="92"/>
      <c r="BJ23" s="92"/>
      <c r="BK23" s="92"/>
      <c r="BL23" s="92"/>
      <c r="BM23" s="92"/>
      <c r="BN23" s="93"/>
      <c r="BO23" s="94"/>
      <c r="BP23" s="94"/>
      <c r="BQ23" s="94"/>
      <c r="BR23" s="94"/>
      <c r="BS23" s="94"/>
      <c r="BT23" s="94"/>
      <c r="BU23" s="94"/>
      <c r="BV23" s="94"/>
      <c r="BW23" s="94"/>
      <c r="BX23" s="94" t="s">
        <v>536</v>
      </c>
      <c r="BY23" s="94"/>
      <c r="BZ23" s="94" t="s">
        <v>537</v>
      </c>
      <c r="CA23" s="94"/>
      <c r="CB23" s="94" t="s">
        <v>87</v>
      </c>
      <c r="CC23" s="94"/>
      <c r="CD23" s="96" t="s">
        <v>151</v>
      </c>
      <c r="CE23" s="92"/>
      <c r="CF23" s="92"/>
      <c r="CG23" s="92"/>
      <c r="CH23" s="92"/>
    </row>
    <row r="24" spans="1:86" ht="20.25" customHeight="1" x14ac:dyDescent="0.2">
      <c r="A24" s="81"/>
      <c r="B24" s="174"/>
      <c r="C24" s="74"/>
      <c r="D24" s="76"/>
      <c r="E24" s="76"/>
      <c r="F24" s="76"/>
      <c r="G24" s="76"/>
      <c r="H24" s="76"/>
      <c r="I24" s="76"/>
      <c r="J24" s="76"/>
      <c r="K24" s="76"/>
      <c r="L24" s="76"/>
      <c r="M24" s="76"/>
      <c r="N24" s="76"/>
      <c r="O24" s="76"/>
      <c r="P24" s="76"/>
      <c r="Q24" s="87"/>
      <c r="R24" s="81"/>
      <c r="S24" s="76"/>
      <c r="T24" s="76"/>
      <c r="U24" s="76"/>
      <c r="V24" s="76"/>
      <c r="W24" s="76"/>
      <c r="X24" s="79"/>
      <c r="Y24" s="80" t="str">
        <f t="shared" si="0"/>
        <v>0 ปี, 0 เดือน</v>
      </c>
      <c r="Z24" s="80"/>
      <c r="AA24" s="81"/>
      <c r="AB24" s="81"/>
      <c r="AC24" s="81"/>
      <c r="AD24" s="81"/>
      <c r="AE24" s="81"/>
      <c r="AF24" s="81"/>
      <c r="AG24" s="84"/>
      <c r="AH24" s="83"/>
      <c r="AI24" s="84"/>
      <c r="AJ24" s="81"/>
      <c r="AK24" s="80" t="str">
        <f t="shared" si="2"/>
        <v>0 ปี, 0 เดือน</v>
      </c>
      <c r="AL24" s="99"/>
      <c r="AM24" s="80"/>
      <c r="AN24" s="76"/>
      <c r="AO24" s="76"/>
      <c r="AP24" s="76"/>
      <c r="AQ24" s="76"/>
      <c r="AR24" s="81">
        <f t="shared" ref="AR24:AS44" si="3">+AN24+AP24</f>
        <v>0</v>
      </c>
      <c r="AS24" s="81">
        <f t="shared" si="3"/>
        <v>0</v>
      </c>
      <c r="AT24" s="87"/>
      <c r="AU24" s="87"/>
      <c r="AV24" s="88"/>
      <c r="AW24" s="89"/>
      <c r="AX24" s="89"/>
      <c r="AY24" s="90"/>
      <c r="AZ24" s="90"/>
      <c r="BA24" s="90"/>
      <c r="BB24" s="90"/>
      <c r="BC24" s="91"/>
      <c r="BD24" s="91"/>
      <c r="BE24" s="87"/>
      <c r="BF24" s="87"/>
      <c r="BG24" s="87"/>
      <c r="BH24" s="87"/>
      <c r="BI24" s="92"/>
      <c r="BJ24" s="92"/>
      <c r="BK24" s="92"/>
      <c r="BL24" s="92"/>
      <c r="BM24" s="92"/>
      <c r="BN24" s="93"/>
      <c r="BO24" s="94"/>
      <c r="BP24" s="94"/>
      <c r="BQ24" s="94"/>
      <c r="BR24" s="94"/>
      <c r="BS24" s="94"/>
      <c r="BT24" s="94"/>
      <c r="BU24" s="94"/>
      <c r="BV24" s="94"/>
      <c r="BW24" s="94"/>
      <c r="BX24" s="92" t="s">
        <v>549</v>
      </c>
      <c r="BY24" s="94"/>
      <c r="BZ24" s="94"/>
      <c r="CA24" s="94"/>
      <c r="CB24" s="94" t="s">
        <v>550</v>
      </c>
      <c r="CC24" s="94"/>
      <c r="CD24" s="96" t="s">
        <v>551</v>
      </c>
      <c r="CE24" s="92"/>
      <c r="CF24" s="92"/>
      <c r="CG24" s="92"/>
      <c r="CH24" s="92"/>
    </row>
    <row r="25" spans="1:86" ht="20.25" customHeight="1" x14ac:dyDescent="0.2">
      <c r="A25" s="76"/>
      <c r="B25" s="79"/>
      <c r="C25" s="74"/>
      <c r="D25" s="76"/>
      <c r="E25" s="76"/>
      <c r="F25" s="76"/>
      <c r="G25" s="76"/>
      <c r="H25" s="76"/>
      <c r="I25" s="76"/>
      <c r="J25" s="76"/>
      <c r="K25" s="76"/>
      <c r="L25" s="76"/>
      <c r="M25" s="76"/>
      <c r="N25" s="76"/>
      <c r="O25" s="76"/>
      <c r="P25" s="76"/>
      <c r="Q25" s="87"/>
      <c r="R25" s="81"/>
      <c r="S25" s="76"/>
      <c r="T25" s="76"/>
      <c r="U25" s="76"/>
      <c r="V25" s="76"/>
      <c r="W25" s="76"/>
      <c r="X25" s="79"/>
      <c r="Y25" s="80" t="str">
        <f t="shared" si="0"/>
        <v>0 ปี, 0 เดือน</v>
      </c>
      <c r="Z25" s="80"/>
      <c r="AA25" s="81"/>
      <c r="AB25" s="81"/>
      <c r="AC25" s="81"/>
      <c r="AD25" s="81"/>
      <c r="AE25" s="81"/>
      <c r="AF25" s="81"/>
      <c r="AG25" s="84"/>
      <c r="AH25" s="83"/>
      <c r="AI25" s="84"/>
      <c r="AJ25" s="81"/>
      <c r="AK25" s="80" t="str">
        <f t="shared" si="2"/>
        <v>0 ปี, 0 เดือน</v>
      </c>
      <c r="AL25" s="99"/>
      <c r="AM25" s="80"/>
      <c r="AN25" s="76"/>
      <c r="AO25" s="76"/>
      <c r="AP25" s="76"/>
      <c r="AQ25" s="76"/>
      <c r="AR25" s="81">
        <f t="shared" si="3"/>
        <v>0</v>
      </c>
      <c r="AS25" s="81">
        <f t="shared" si="3"/>
        <v>0</v>
      </c>
      <c r="AT25" s="87"/>
      <c r="AU25" s="87"/>
      <c r="AV25" s="88"/>
      <c r="AW25" s="89"/>
      <c r="AX25" s="89"/>
      <c r="AY25" s="90"/>
      <c r="AZ25" s="90"/>
      <c r="BA25" s="90"/>
      <c r="BB25" s="90"/>
      <c r="BC25" s="91"/>
      <c r="BD25" s="91"/>
      <c r="BE25" s="87"/>
      <c r="BF25" s="87"/>
      <c r="BG25" s="87"/>
      <c r="BH25" s="87"/>
      <c r="BI25" s="92"/>
      <c r="BJ25" s="92"/>
      <c r="BK25" s="92"/>
      <c r="BL25" s="92"/>
      <c r="BM25" s="92"/>
      <c r="BN25" s="93"/>
      <c r="BO25" s="94"/>
      <c r="BP25" s="94"/>
      <c r="BQ25" s="94"/>
      <c r="BR25" s="94"/>
      <c r="BS25" s="94"/>
      <c r="BT25" s="94"/>
      <c r="BU25" s="94"/>
      <c r="BV25" s="94"/>
      <c r="BW25" s="94"/>
      <c r="BX25" s="92" t="s">
        <v>564</v>
      </c>
      <c r="BY25" s="94"/>
      <c r="BZ25" s="94"/>
      <c r="CA25" s="94"/>
      <c r="CB25" s="94" t="s">
        <v>565</v>
      </c>
      <c r="CC25" s="94"/>
      <c r="CD25" s="100" t="s">
        <v>93</v>
      </c>
      <c r="CE25" s="92"/>
      <c r="CF25" s="92"/>
      <c r="CG25" s="92"/>
      <c r="CH25" s="92"/>
    </row>
    <row r="26" spans="1:86" ht="20.25" customHeight="1" x14ac:dyDescent="0.2">
      <c r="A26" s="76"/>
      <c r="B26" s="174"/>
      <c r="C26" s="74"/>
      <c r="D26" s="76"/>
      <c r="E26" s="76"/>
      <c r="F26" s="76"/>
      <c r="G26" s="76"/>
      <c r="H26" s="76"/>
      <c r="I26" s="76"/>
      <c r="J26" s="76"/>
      <c r="K26" s="76"/>
      <c r="L26" s="76"/>
      <c r="M26" s="76"/>
      <c r="N26" s="76"/>
      <c r="O26" s="76"/>
      <c r="P26" s="76"/>
      <c r="Q26" s="87"/>
      <c r="R26" s="76"/>
      <c r="S26" s="76"/>
      <c r="T26" s="76"/>
      <c r="U26" s="76"/>
      <c r="V26" s="76"/>
      <c r="W26" s="81"/>
      <c r="X26" s="79"/>
      <c r="Y26" s="80" t="str">
        <f t="shared" si="0"/>
        <v>0 ปี, 0 เดือน</v>
      </c>
      <c r="Z26" s="80"/>
      <c r="AA26" s="81"/>
      <c r="AB26" s="81"/>
      <c r="AC26" s="81"/>
      <c r="AD26" s="81"/>
      <c r="AE26" s="81"/>
      <c r="AF26" s="81"/>
      <c r="AG26" s="84"/>
      <c r="AH26" s="83"/>
      <c r="AI26" s="84"/>
      <c r="AJ26" s="81"/>
      <c r="AK26" s="80" t="str">
        <f t="shared" si="2"/>
        <v>0 ปี, 0 เดือน</v>
      </c>
      <c r="AL26" s="99"/>
      <c r="AM26" s="80"/>
      <c r="AN26" s="76"/>
      <c r="AO26" s="76"/>
      <c r="AP26" s="76"/>
      <c r="AQ26" s="76"/>
      <c r="AR26" s="81">
        <f t="shared" si="3"/>
        <v>0</v>
      </c>
      <c r="AS26" s="81">
        <f t="shared" si="3"/>
        <v>0</v>
      </c>
      <c r="AT26" s="87"/>
      <c r="AU26" s="87"/>
      <c r="AV26" s="88"/>
      <c r="AW26" s="89"/>
      <c r="AX26" s="89"/>
      <c r="AY26" s="90"/>
      <c r="AZ26" s="90"/>
      <c r="BA26" s="90"/>
      <c r="BB26" s="90"/>
      <c r="BC26" s="91"/>
      <c r="BD26" s="91"/>
      <c r="BE26" s="87"/>
      <c r="BF26" s="87"/>
      <c r="BG26" s="87"/>
      <c r="BH26" s="87"/>
      <c r="BI26" s="92"/>
      <c r="BJ26" s="92"/>
      <c r="BK26" s="92"/>
      <c r="BL26" s="92"/>
      <c r="BM26" s="92"/>
      <c r="BN26" s="93"/>
      <c r="BO26" s="94"/>
      <c r="BP26" s="94"/>
      <c r="BQ26" s="94"/>
      <c r="BR26" s="94"/>
      <c r="BS26" s="94"/>
      <c r="BT26" s="94"/>
      <c r="BU26" s="94"/>
      <c r="BV26" s="94"/>
      <c r="BW26" s="94"/>
      <c r="BX26" s="94" t="s">
        <v>575</v>
      </c>
      <c r="BY26" s="94"/>
      <c r="BZ26" s="94"/>
      <c r="CA26" s="94"/>
      <c r="CB26" s="94" t="s">
        <v>438</v>
      </c>
      <c r="CC26" s="94"/>
      <c r="CD26" s="96"/>
      <c r="CE26" s="92"/>
      <c r="CF26" s="92"/>
      <c r="CG26" s="92"/>
      <c r="CH26" s="92"/>
    </row>
    <row r="27" spans="1:86" ht="20.25" customHeight="1" x14ac:dyDescent="0.2">
      <c r="A27" s="76"/>
      <c r="B27" s="175"/>
      <c r="C27" s="74"/>
      <c r="D27" s="76"/>
      <c r="E27" s="76"/>
      <c r="F27" s="145"/>
      <c r="G27" s="76"/>
      <c r="H27" s="76"/>
      <c r="I27" s="76"/>
      <c r="J27" s="76"/>
      <c r="K27" s="76"/>
      <c r="L27" s="76"/>
      <c r="M27" s="76"/>
      <c r="N27" s="76"/>
      <c r="O27" s="76"/>
      <c r="P27" s="76"/>
      <c r="Q27" s="87"/>
      <c r="R27" s="76"/>
      <c r="S27" s="76"/>
      <c r="T27" s="76"/>
      <c r="U27" s="76"/>
      <c r="V27" s="76"/>
      <c r="W27" s="76"/>
      <c r="X27" s="79"/>
      <c r="Y27" s="80" t="str">
        <f t="shared" si="0"/>
        <v>0 ปี, 0 เดือน</v>
      </c>
      <c r="Z27" s="80"/>
      <c r="AA27" s="81"/>
      <c r="AB27" s="81"/>
      <c r="AC27" s="81"/>
      <c r="AD27" s="81"/>
      <c r="AE27" s="81"/>
      <c r="AF27" s="81"/>
      <c r="AG27" s="84"/>
      <c r="AH27" s="83"/>
      <c r="AI27" s="84"/>
      <c r="AJ27" s="81"/>
      <c r="AK27" s="80" t="str">
        <f t="shared" si="2"/>
        <v>0 ปี, 0 เดือน</v>
      </c>
      <c r="AL27" s="99"/>
      <c r="AM27" s="80"/>
      <c r="AN27" s="76"/>
      <c r="AO27" s="76"/>
      <c r="AP27" s="76"/>
      <c r="AQ27" s="76"/>
      <c r="AR27" s="81">
        <f t="shared" si="3"/>
        <v>0</v>
      </c>
      <c r="AS27" s="81">
        <f t="shared" si="3"/>
        <v>0</v>
      </c>
      <c r="AT27" s="87"/>
      <c r="AU27" s="87"/>
      <c r="AV27" s="88"/>
      <c r="AW27" s="89"/>
      <c r="AX27" s="89"/>
      <c r="AY27" s="90"/>
      <c r="AZ27" s="90"/>
      <c r="BA27" s="90"/>
      <c r="BB27" s="90"/>
      <c r="BC27" s="91"/>
      <c r="BD27" s="91"/>
      <c r="BE27" s="87"/>
      <c r="BF27" s="87"/>
      <c r="BG27" s="87"/>
      <c r="BH27" s="87"/>
      <c r="BI27" s="92"/>
      <c r="BJ27" s="92"/>
      <c r="BK27" s="92"/>
      <c r="BL27" s="92"/>
      <c r="BM27" s="92"/>
      <c r="BN27" s="93"/>
      <c r="BO27" s="94"/>
      <c r="BP27" s="94"/>
      <c r="BQ27" s="94"/>
      <c r="BR27" s="94"/>
      <c r="BS27" s="94"/>
      <c r="BT27" s="94"/>
      <c r="BU27" s="94"/>
      <c r="BV27" s="94"/>
      <c r="BW27" s="94"/>
      <c r="BX27" s="94" t="s">
        <v>588</v>
      </c>
      <c r="BY27" s="94"/>
      <c r="BZ27" s="94"/>
      <c r="CA27" s="94"/>
      <c r="CB27" s="94" t="s">
        <v>589</v>
      </c>
      <c r="CC27" s="94"/>
      <c r="CD27" s="96"/>
      <c r="CE27" s="92"/>
      <c r="CF27" s="92"/>
      <c r="CG27" s="92"/>
      <c r="CH27" s="92"/>
    </row>
    <row r="28" spans="1:86" ht="20.25" customHeight="1" x14ac:dyDescent="0.2">
      <c r="A28" s="76"/>
      <c r="B28" s="79"/>
      <c r="C28" s="74"/>
      <c r="D28" s="76"/>
      <c r="E28" s="76"/>
      <c r="F28" s="76"/>
      <c r="G28" s="76"/>
      <c r="H28" s="76"/>
      <c r="I28" s="76"/>
      <c r="J28" s="76"/>
      <c r="K28" s="76"/>
      <c r="L28" s="76"/>
      <c r="M28" s="76"/>
      <c r="N28" s="76"/>
      <c r="O28" s="76"/>
      <c r="P28" s="76"/>
      <c r="Q28" s="87"/>
      <c r="R28" s="76"/>
      <c r="S28" s="76"/>
      <c r="T28" s="76"/>
      <c r="U28" s="76"/>
      <c r="V28" s="76"/>
      <c r="W28" s="76"/>
      <c r="X28" s="79"/>
      <c r="Y28" s="80" t="str">
        <f t="shared" si="0"/>
        <v>0 ปี, 0 เดือน</v>
      </c>
      <c r="Z28" s="80"/>
      <c r="AA28" s="81"/>
      <c r="AB28" s="81"/>
      <c r="AC28" s="81"/>
      <c r="AD28" s="81"/>
      <c r="AE28" s="81"/>
      <c r="AF28" s="81"/>
      <c r="AG28" s="84"/>
      <c r="AH28" s="83"/>
      <c r="AI28" s="84"/>
      <c r="AJ28" s="81"/>
      <c r="AK28" s="80" t="str">
        <f t="shared" si="2"/>
        <v>0 ปี, 0 เดือน</v>
      </c>
      <c r="AL28" s="99"/>
      <c r="AM28" s="80"/>
      <c r="AN28" s="76"/>
      <c r="AO28" s="76"/>
      <c r="AP28" s="76"/>
      <c r="AQ28" s="76"/>
      <c r="AR28" s="81">
        <f t="shared" si="3"/>
        <v>0</v>
      </c>
      <c r="AS28" s="81">
        <f t="shared" si="3"/>
        <v>0</v>
      </c>
      <c r="AT28" s="87"/>
      <c r="AU28" s="87"/>
      <c r="AV28" s="88"/>
      <c r="AW28" s="89"/>
      <c r="AX28" s="89"/>
      <c r="AY28" s="90"/>
      <c r="AZ28" s="90"/>
      <c r="BA28" s="90"/>
      <c r="BB28" s="90"/>
      <c r="BC28" s="91"/>
      <c r="BD28" s="91"/>
      <c r="BE28" s="87"/>
      <c r="BF28" s="87"/>
      <c r="BG28" s="87"/>
      <c r="BH28" s="87"/>
      <c r="BI28" s="92"/>
      <c r="BJ28" s="92"/>
      <c r="BK28" s="92"/>
      <c r="BL28" s="92"/>
      <c r="BM28" s="92"/>
      <c r="BN28" s="93"/>
      <c r="BO28" s="94"/>
      <c r="BP28" s="94"/>
      <c r="BQ28" s="94"/>
      <c r="BR28" s="94"/>
      <c r="BS28" s="94"/>
      <c r="BT28" s="94"/>
      <c r="BU28" s="94"/>
      <c r="BV28" s="94"/>
      <c r="BW28" s="94"/>
      <c r="BX28" s="94" t="s">
        <v>602</v>
      </c>
      <c r="BY28" s="94"/>
      <c r="BZ28" s="94"/>
      <c r="CA28" s="94"/>
      <c r="CB28" s="94" t="s">
        <v>603</v>
      </c>
      <c r="CC28" s="94"/>
      <c r="CD28" s="96"/>
      <c r="CE28" s="92"/>
      <c r="CF28" s="92"/>
      <c r="CG28" s="92"/>
      <c r="CH28" s="92"/>
    </row>
    <row r="29" spans="1:86" ht="20.25" customHeight="1" x14ac:dyDescent="0.2">
      <c r="A29" s="81"/>
      <c r="B29" s="79"/>
      <c r="C29" s="74"/>
      <c r="D29" s="76"/>
      <c r="E29" s="76"/>
      <c r="F29" s="76"/>
      <c r="G29" s="76"/>
      <c r="H29" s="76"/>
      <c r="I29" s="76"/>
      <c r="J29" s="76"/>
      <c r="K29" s="76"/>
      <c r="L29" s="76"/>
      <c r="M29" s="76"/>
      <c r="N29" s="76"/>
      <c r="O29" s="76"/>
      <c r="P29" s="76"/>
      <c r="Q29" s="26"/>
      <c r="R29" s="81"/>
      <c r="S29" s="81"/>
      <c r="T29" s="76"/>
      <c r="U29" s="76"/>
      <c r="V29" s="76"/>
      <c r="W29" s="76"/>
      <c r="X29" s="79"/>
      <c r="Y29" s="80" t="str">
        <f t="shared" si="0"/>
        <v>0 ปี, 0 เดือน</v>
      </c>
      <c r="Z29" s="80"/>
      <c r="AA29" s="81"/>
      <c r="AB29" s="81"/>
      <c r="AC29" s="81"/>
      <c r="AD29" s="81"/>
      <c r="AE29" s="81"/>
      <c r="AF29" s="81"/>
      <c r="AG29" s="84"/>
      <c r="AH29" s="83"/>
      <c r="AI29" s="84"/>
      <c r="AJ29" s="81"/>
      <c r="AK29" s="80" t="str">
        <f t="shared" si="2"/>
        <v>0 ปี, 0 เดือน</v>
      </c>
      <c r="AL29" s="99"/>
      <c r="AM29" s="80"/>
      <c r="AN29" s="76"/>
      <c r="AO29" s="76"/>
      <c r="AP29" s="76"/>
      <c r="AQ29" s="76"/>
      <c r="AR29" s="81">
        <f t="shared" si="3"/>
        <v>0</v>
      </c>
      <c r="AS29" s="81">
        <f t="shared" si="3"/>
        <v>0</v>
      </c>
      <c r="AT29" s="87"/>
      <c r="AU29" s="87"/>
      <c r="AV29" s="88"/>
      <c r="AW29" s="89"/>
      <c r="AX29" s="89"/>
      <c r="AY29" s="90"/>
      <c r="AZ29" s="90"/>
      <c r="BA29" s="90"/>
      <c r="BB29" s="90"/>
      <c r="BC29" s="91"/>
      <c r="BD29" s="91"/>
      <c r="BE29" s="87"/>
      <c r="BF29" s="87"/>
      <c r="BG29" s="87"/>
      <c r="BH29" s="87"/>
      <c r="BI29" s="92"/>
      <c r="BJ29" s="92"/>
      <c r="BK29" s="92"/>
      <c r="BL29" s="92"/>
      <c r="BM29" s="92"/>
      <c r="BN29" s="93"/>
      <c r="BO29" s="94"/>
      <c r="BP29" s="94"/>
      <c r="BQ29" s="94"/>
      <c r="BR29" s="94"/>
      <c r="BS29" s="94"/>
      <c r="BT29" s="94"/>
      <c r="BU29" s="94"/>
      <c r="BV29" s="94"/>
      <c r="BW29" s="94"/>
      <c r="BX29" s="94" t="s">
        <v>615</v>
      </c>
      <c r="BY29" s="94"/>
      <c r="BZ29" s="94"/>
      <c r="CA29" s="94"/>
      <c r="CB29" s="94" t="s">
        <v>88</v>
      </c>
      <c r="CC29" s="94"/>
      <c r="CD29" s="96"/>
      <c r="CE29" s="92"/>
      <c r="CF29" s="92"/>
      <c r="CG29" s="92"/>
      <c r="CH29" s="92"/>
    </row>
    <row r="30" spans="1:86" ht="20.25" customHeight="1" x14ac:dyDescent="0.2">
      <c r="A30" s="81"/>
      <c r="B30" s="79"/>
      <c r="C30" s="74"/>
      <c r="D30" s="76"/>
      <c r="E30" s="76"/>
      <c r="F30" s="76"/>
      <c r="G30" s="76"/>
      <c r="H30" s="76"/>
      <c r="I30" s="76"/>
      <c r="J30" s="76"/>
      <c r="K30" s="76"/>
      <c r="L30" s="76"/>
      <c r="M30" s="76"/>
      <c r="N30" s="76"/>
      <c r="O30" s="76"/>
      <c r="P30" s="76"/>
      <c r="Q30" s="146"/>
      <c r="R30" s="76"/>
      <c r="S30" s="76"/>
      <c r="T30" s="76"/>
      <c r="U30" s="76"/>
      <c r="V30" s="76"/>
      <c r="W30" s="76"/>
      <c r="X30" s="79"/>
      <c r="Y30" s="80" t="str">
        <f t="shared" si="0"/>
        <v>0 ปี, 0 เดือน</v>
      </c>
      <c r="Z30" s="80"/>
      <c r="AA30" s="81"/>
      <c r="AB30" s="81"/>
      <c r="AC30" s="81"/>
      <c r="AD30" s="81"/>
      <c r="AE30" s="81"/>
      <c r="AF30" s="81"/>
      <c r="AG30" s="84"/>
      <c r="AH30" s="83"/>
      <c r="AI30" s="84"/>
      <c r="AJ30" s="81"/>
      <c r="AK30" s="80" t="str">
        <f t="shared" si="2"/>
        <v>0 ปี, 0 เดือน</v>
      </c>
      <c r="AL30" s="99"/>
      <c r="AM30" s="80"/>
      <c r="AN30" s="76"/>
      <c r="AO30" s="76"/>
      <c r="AP30" s="76"/>
      <c r="AQ30" s="76"/>
      <c r="AR30" s="81">
        <f t="shared" si="3"/>
        <v>0</v>
      </c>
      <c r="AS30" s="81">
        <f t="shared" si="3"/>
        <v>0</v>
      </c>
      <c r="AT30" s="87"/>
      <c r="AU30" s="146"/>
      <c r="AV30" s="88"/>
      <c r="AW30" s="89"/>
      <c r="AX30" s="89"/>
      <c r="AY30" s="147"/>
      <c r="AZ30" s="147"/>
      <c r="BA30" s="147"/>
      <c r="BB30" s="90"/>
      <c r="BC30" s="104"/>
      <c r="BD30" s="104"/>
      <c r="BE30" s="87"/>
      <c r="BF30" s="76"/>
      <c r="BG30" s="87"/>
      <c r="BH30" s="76"/>
      <c r="BI30" s="119"/>
      <c r="BJ30" s="119"/>
      <c r="BK30" s="119"/>
      <c r="BL30" s="119"/>
      <c r="BM30" s="119"/>
      <c r="BN30" s="120"/>
      <c r="BO30" s="121"/>
      <c r="BP30" s="121"/>
      <c r="BQ30" s="121"/>
      <c r="BR30" s="121"/>
      <c r="BS30" s="121"/>
      <c r="BT30" s="121"/>
      <c r="BU30" s="121"/>
      <c r="BV30" s="121"/>
      <c r="BW30" s="94"/>
      <c r="BX30" s="94" t="s">
        <v>627</v>
      </c>
      <c r="BY30" s="94"/>
      <c r="BZ30" s="121"/>
      <c r="CA30" s="121"/>
      <c r="CB30" s="94" t="s">
        <v>89</v>
      </c>
      <c r="CC30" s="94"/>
      <c r="CD30" s="122"/>
      <c r="CE30" s="119"/>
      <c r="CF30" s="119"/>
      <c r="CG30" s="119"/>
      <c r="CH30" s="119"/>
    </row>
    <row r="31" spans="1:86" ht="20.25" customHeight="1" x14ac:dyDescent="0.2">
      <c r="A31" s="81"/>
      <c r="B31" s="79"/>
      <c r="C31" s="74"/>
      <c r="D31" s="76"/>
      <c r="E31" s="76"/>
      <c r="F31" s="76"/>
      <c r="G31" s="76"/>
      <c r="H31" s="76"/>
      <c r="I31" s="76"/>
      <c r="J31" s="76"/>
      <c r="K31" s="76"/>
      <c r="L31" s="76"/>
      <c r="M31" s="76"/>
      <c r="N31" s="76"/>
      <c r="O31" s="76"/>
      <c r="P31" s="76"/>
      <c r="Q31" s="87"/>
      <c r="R31" s="76"/>
      <c r="S31" s="76"/>
      <c r="T31" s="76"/>
      <c r="U31" s="76"/>
      <c r="V31" s="76"/>
      <c r="W31" s="76"/>
      <c r="X31" s="79"/>
      <c r="Y31" s="80" t="str">
        <f t="shared" si="0"/>
        <v>0 ปี, 0 เดือน</v>
      </c>
      <c r="Z31" s="80"/>
      <c r="AA31" s="81"/>
      <c r="AB31" s="81"/>
      <c r="AC31" s="81"/>
      <c r="AD31" s="81"/>
      <c r="AE31" s="81"/>
      <c r="AF31" s="81"/>
      <c r="AG31" s="84"/>
      <c r="AH31" s="83"/>
      <c r="AI31" s="84"/>
      <c r="AJ31" s="81"/>
      <c r="AK31" s="80" t="str">
        <f t="shared" si="2"/>
        <v>0 ปี, 0 เดือน</v>
      </c>
      <c r="AL31" s="99"/>
      <c r="AM31" s="80"/>
      <c r="AN31" s="76"/>
      <c r="AO31" s="76"/>
      <c r="AP31" s="76"/>
      <c r="AQ31" s="76"/>
      <c r="AR31" s="81">
        <f t="shared" si="3"/>
        <v>0</v>
      </c>
      <c r="AS31" s="81">
        <f t="shared" si="3"/>
        <v>0</v>
      </c>
      <c r="AT31" s="87"/>
      <c r="AU31" s="87"/>
      <c r="AV31" s="88"/>
      <c r="AW31" s="89"/>
      <c r="AX31" s="89"/>
      <c r="AY31" s="90"/>
      <c r="AZ31" s="90"/>
      <c r="BA31" s="90"/>
      <c r="BB31" s="90"/>
      <c r="BC31" s="91"/>
      <c r="BD31" s="91"/>
      <c r="BE31" s="87"/>
      <c r="BF31" s="87"/>
      <c r="BG31" s="87"/>
      <c r="BH31" s="87"/>
      <c r="BI31" s="92"/>
      <c r="BJ31" s="92"/>
      <c r="BK31" s="92"/>
      <c r="BL31" s="92"/>
      <c r="BM31" s="92"/>
      <c r="BN31" s="93"/>
      <c r="BO31" s="94"/>
      <c r="BP31" s="94"/>
      <c r="BQ31" s="94"/>
      <c r="BR31" s="94"/>
      <c r="BS31" s="94"/>
      <c r="BT31" s="94"/>
      <c r="BU31" s="94"/>
      <c r="BV31" s="94"/>
      <c r="BW31" s="94"/>
      <c r="BX31" s="94" t="s">
        <v>639</v>
      </c>
      <c r="BY31" s="94"/>
      <c r="BZ31" s="94"/>
      <c r="CA31" s="94"/>
      <c r="CB31" s="94" t="s">
        <v>90</v>
      </c>
      <c r="CC31" s="94"/>
      <c r="CD31" s="96"/>
      <c r="CE31" s="92"/>
      <c r="CF31" s="92"/>
      <c r="CG31" s="92"/>
      <c r="CH31" s="92"/>
    </row>
    <row r="32" spans="1:86" ht="20.25" customHeight="1" x14ac:dyDescent="0.2">
      <c r="A32" s="76"/>
      <c r="B32" s="79"/>
      <c r="C32" s="74"/>
      <c r="D32" s="76"/>
      <c r="E32" s="76"/>
      <c r="F32" s="76"/>
      <c r="G32" s="76"/>
      <c r="H32" s="76"/>
      <c r="I32" s="76"/>
      <c r="J32" s="76"/>
      <c r="K32" s="76"/>
      <c r="L32" s="76"/>
      <c r="M32" s="76"/>
      <c r="N32" s="76"/>
      <c r="O32" s="76"/>
      <c r="P32" s="76"/>
      <c r="Q32" s="87"/>
      <c r="R32" s="76"/>
      <c r="S32" s="76"/>
      <c r="T32" s="76"/>
      <c r="U32" s="76"/>
      <c r="V32" s="76"/>
      <c r="W32" s="76"/>
      <c r="X32" s="79"/>
      <c r="Y32" s="80" t="str">
        <f t="shared" si="0"/>
        <v>0 ปี, 0 เดือน</v>
      </c>
      <c r="Z32" s="80"/>
      <c r="AA32" s="81"/>
      <c r="AB32" s="81"/>
      <c r="AC32" s="81"/>
      <c r="AD32" s="81"/>
      <c r="AE32" s="81"/>
      <c r="AF32" s="81"/>
      <c r="AG32" s="84"/>
      <c r="AH32" s="83"/>
      <c r="AI32" s="84"/>
      <c r="AJ32" s="81"/>
      <c r="AK32" s="80" t="str">
        <f t="shared" si="2"/>
        <v>0 ปี, 0 เดือน</v>
      </c>
      <c r="AL32" s="99"/>
      <c r="AM32" s="80"/>
      <c r="AN32" s="76"/>
      <c r="AO32" s="76"/>
      <c r="AP32" s="76"/>
      <c r="AQ32" s="76"/>
      <c r="AR32" s="81">
        <f t="shared" si="3"/>
        <v>0</v>
      </c>
      <c r="AS32" s="81">
        <f t="shared" si="3"/>
        <v>0</v>
      </c>
      <c r="AT32" s="87"/>
      <c r="AU32" s="87"/>
      <c r="AV32" s="88"/>
      <c r="AW32" s="89"/>
      <c r="AX32" s="89"/>
      <c r="AY32" s="90"/>
      <c r="AZ32" s="90"/>
      <c r="BA32" s="90"/>
      <c r="BB32" s="90"/>
      <c r="BC32" s="91"/>
      <c r="BD32" s="91"/>
      <c r="BE32" s="87"/>
      <c r="BF32" s="87"/>
      <c r="BG32" s="87"/>
      <c r="BH32" s="87"/>
      <c r="BI32" s="92"/>
      <c r="BJ32" s="92"/>
      <c r="BK32" s="92"/>
      <c r="BL32" s="92"/>
      <c r="BM32" s="92"/>
      <c r="BN32" s="93"/>
      <c r="BO32" s="94"/>
      <c r="BP32" s="94"/>
      <c r="BQ32" s="94"/>
      <c r="BR32" s="94"/>
      <c r="BS32" s="94"/>
      <c r="BT32" s="94"/>
      <c r="BU32" s="94"/>
      <c r="BV32" s="94"/>
      <c r="BW32" s="94"/>
      <c r="BX32" s="94" t="s">
        <v>659</v>
      </c>
      <c r="BY32" s="94"/>
      <c r="BZ32" s="94"/>
      <c r="CA32" s="94"/>
      <c r="CB32" s="94" t="s">
        <v>91</v>
      </c>
      <c r="CC32" s="94"/>
      <c r="CD32" s="96"/>
      <c r="CE32" s="92"/>
      <c r="CF32" s="92"/>
      <c r="CG32" s="92"/>
      <c r="CH32" s="92"/>
    </row>
    <row r="33" spans="1:86" ht="20.25" customHeight="1" x14ac:dyDescent="0.2">
      <c r="A33" s="76"/>
      <c r="B33" s="79"/>
      <c r="C33" s="74"/>
      <c r="D33" s="76"/>
      <c r="E33" s="76"/>
      <c r="F33" s="76"/>
      <c r="G33" s="76"/>
      <c r="H33" s="76"/>
      <c r="I33" s="76"/>
      <c r="J33" s="76"/>
      <c r="K33" s="76"/>
      <c r="L33" s="76"/>
      <c r="M33" s="76"/>
      <c r="N33" s="76"/>
      <c r="O33" s="76"/>
      <c r="P33" s="76"/>
      <c r="Q33" s="87"/>
      <c r="R33" s="76"/>
      <c r="S33" s="76"/>
      <c r="T33" s="76"/>
      <c r="U33" s="76"/>
      <c r="V33" s="76"/>
      <c r="W33" s="76"/>
      <c r="X33" s="79"/>
      <c r="Y33" s="80" t="str">
        <f t="shared" si="0"/>
        <v>0 ปี, 0 เดือน</v>
      </c>
      <c r="Z33" s="80"/>
      <c r="AA33" s="81"/>
      <c r="AB33" s="81"/>
      <c r="AC33" s="81"/>
      <c r="AD33" s="81"/>
      <c r="AE33" s="81"/>
      <c r="AF33" s="81"/>
      <c r="AG33" s="84"/>
      <c r="AH33" s="83"/>
      <c r="AI33" s="84"/>
      <c r="AJ33" s="81"/>
      <c r="AK33" s="80" t="str">
        <f t="shared" si="2"/>
        <v>0 ปี, 0 เดือน</v>
      </c>
      <c r="AL33" s="99"/>
      <c r="AM33" s="80"/>
      <c r="AN33" s="76"/>
      <c r="AO33" s="76"/>
      <c r="AP33" s="76"/>
      <c r="AQ33" s="76"/>
      <c r="AR33" s="81">
        <f t="shared" si="3"/>
        <v>0</v>
      </c>
      <c r="AS33" s="81">
        <f t="shared" si="3"/>
        <v>0</v>
      </c>
      <c r="AT33" s="87"/>
      <c r="AU33" s="87"/>
      <c r="AV33" s="88"/>
      <c r="AW33" s="89"/>
      <c r="AX33" s="89"/>
      <c r="AY33" s="90"/>
      <c r="AZ33" s="90"/>
      <c r="BA33" s="90"/>
      <c r="BB33" s="90"/>
      <c r="BC33" s="91"/>
      <c r="BD33" s="91"/>
      <c r="BE33" s="87"/>
      <c r="BF33" s="87"/>
      <c r="BG33" s="87"/>
      <c r="BH33" s="87"/>
      <c r="BI33" s="92"/>
      <c r="BJ33" s="92"/>
      <c r="BK33" s="92"/>
      <c r="BL33" s="92"/>
      <c r="BM33" s="92"/>
      <c r="BN33" s="93"/>
      <c r="BO33" s="94"/>
      <c r="BP33" s="94"/>
      <c r="BQ33" s="94"/>
      <c r="BR33" s="94"/>
      <c r="BS33" s="94"/>
      <c r="BT33" s="94"/>
      <c r="BU33" s="94"/>
      <c r="BV33" s="94"/>
      <c r="BW33" s="94"/>
      <c r="BX33" s="94" t="s">
        <v>672</v>
      </c>
      <c r="BY33" s="94"/>
      <c r="BZ33" s="94"/>
      <c r="CA33" s="94"/>
      <c r="CB33" s="92" t="s">
        <v>369</v>
      </c>
      <c r="CC33" s="94"/>
      <c r="CD33" s="96"/>
      <c r="CE33" s="92"/>
      <c r="CF33" s="92"/>
      <c r="CG33" s="92"/>
      <c r="CH33" s="92"/>
    </row>
    <row r="34" spans="1:86" ht="20.25" customHeight="1" x14ac:dyDescent="0.2">
      <c r="A34" s="76"/>
      <c r="B34" s="79"/>
      <c r="C34" s="74"/>
      <c r="D34" s="76"/>
      <c r="E34" s="76"/>
      <c r="F34" s="76"/>
      <c r="G34" s="76"/>
      <c r="H34" s="76"/>
      <c r="I34" s="76"/>
      <c r="J34" s="76"/>
      <c r="K34" s="76"/>
      <c r="L34" s="76"/>
      <c r="M34" s="76"/>
      <c r="N34" s="76"/>
      <c r="O34" s="76"/>
      <c r="P34" s="76"/>
      <c r="Q34" s="87"/>
      <c r="R34" s="76"/>
      <c r="S34" s="76"/>
      <c r="T34" s="76"/>
      <c r="U34" s="76"/>
      <c r="V34" s="76"/>
      <c r="W34" s="76"/>
      <c r="X34" s="79"/>
      <c r="Y34" s="80" t="str">
        <f t="shared" si="0"/>
        <v>0 ปี, 0 เดือน</v>
      </c>
      <c r="Z34" s="80"/>
      <c r="AA34" s="81"/>
      <c r="AB34" s="81"/>
      <c r="AC34" s="81"/>
      <c r="AD34" s="81"/>
      <c r="AE34" s="81"/>
      <c r="AF34" s="81"/>
      <c r="AG34" s="84"/>
      <c r="AH34" s="83"/>
      <c r="AI34" s="84"/>
      <c r="AJ34" s="81"/>
      <c r="AK34" s="80" t="str">
        <f t="shared" si="2"/>
        <v>0 ปี, 0 เดือน</v>
      </c>
      <c r="AL34" s="99"/>
      <c r="AM34" s="80"/>
      <c r="AN34" s="76"/>
      <c r="AO34" s="76"/>
      <c r="AP34" s="76"/>
      <c r="AQ34" s="76"/>
      <c r="AR34" s="81">
        <f t="shared" si="3"/>
        <v>0</v>
      </c>
      <c r="AS34" s="81">
        <f t="shared" si="3"/>
        <v>0</v>
      </c>
      <c r="AT34" s="87"/>
      <c r="AU34" s="87"/>
      <c r="AV34" s="88"/>
      <c r="AW34" s="89"/>
      <c r="AX34" s="89"/>
      <c r="AY34" s="90"/>
      <c r="AZ34" s="90"/>
      <c r="BA34" s="90"/>
      <c r="BB34" s="90"/>
      <c r="BC34" s="91"/>
      <c r="BD34" s="91"/>
      <c r="BE34" s="87"/>
      <c r="BF34" s="87"/>
      <c r="BG34" s="87"/>
      <c r="BH34" s="87"/>
      <c r="BI34" s="92"/>
      <c r="BJ34" s="92"/>
      <c r="BK34" s="92"/>
      <c r="BL34" s="92"/>
      <c r="BM34" s="92"/>
      <c r="BN34" s="93"/>
      <c r="BO34" s="94"/>
      <c r="BP34" s="94"/>
      <c r="BQ34" s="94"/>
      <c r="BR34" s="94"/>
      <c r="BS34" s="94"/>
      <c r="BT34" s="94"/>
      <c r="BU34" s="94"/>
      <c r="BV34" s="94"/>
      <c r="BW34" s="94"/>
      <c r="BX34" s="94" t="s">
        <v>681</v>
      </c>
      <c r="BY34" s="94"/>
      <c r="BZ34" s="94"/>
      <c r="CA34" s="94"/>
      <c r="CB34" s="92" t="s">
        <v>92</v>
      </c>
      <c r="CC34" s="94"/>
      <c r="CD34" s="96"/>
      <c r="CE34" s="92"/>
      <c r="CF34" s="92"/>
      <c r="CG34" s="92"/>
      <c r="CH34" s="92"/>
    </row>
    <row r="35" spans="1:86" ht="20.25" customHeight="1" x14ac:dyDescent="0.2">
      <c r="A35" s="76"/>
      <c r="B35" s="79"/>
      <c r="C35" s="74"/>
      <c r="D35" s="76"/>
      <c r="E35" s="176"/>
      <c r="F35" s="76"/>
      <c r="G35" s="76"/>
      <c r="H35" s="76"/>
      <c r="I35" s="76"/>
      <c r="J35" s="76"/>
      <c r="K35" s="76"/>
      <c r="L35" s="76"/>
      <c r="M35" s="76"/>
      <c r="N35" s="76"/>
      <c r="O35" s="76"/>
      <c r="P35" s="76"/>
      <c r="Q35" s="87"/>
      <c r="R35" s="76"/>
      <c r="S35" s="76"/>
      <c r="T35" s="76"/>
      <c r="U35" s="76"/>
      <c r="V35" s="76"/>
      <c r="W35" s="76"/>
      <c r="X35" s="79"/>
      <c r="Y35" s="80" t="str">
        <f t="shared" si="0"/>
        <v>0 ปี, 0 เดือน</v>
      </c>
      <c r="Z35" s="80"/>
      <c r="AA35" s="81"/>
      <c r="AB35" s="81"/>
      <c r="AC35" s="81"/>
      <c r="AD35" s="81"/>
      <c r="AE35" s="81"/>
      <c r="AF35" s="81"/>
      <c r="AG35" s="84"/>
      <c r="AH35" s="83"/>
      <c r="AI35" s="84"/>
      <c r="AJ35" s="81"/>
      <c r="AK35" s="80" t="str">
        <f t="shared" si="2"/>
        <v>0 ปี, 0 เดือน</v>
      </c>
      <c r="AL35" s="99"/>
      <c r="AM35" s="80"/>
      <c r="AN35" s="76"/>
      <c r="AO35" s="76"/>
      <c r="AP35" s="76"/>
      <c r="AQ35" s="76"/>
      <c r="AR35" s="81">
        <f t="shared" si="3"/>
        <v>0</v>
      </c>
      <c r="AS35" s="81">
        <f t="shared" si="3"/>
        <v>0</v>
      </c>
      <c r="AT35" s="87"/>
      <c r="AU35" s="87"/>
      <c r="AV35" s="88"/>
      <c r="AW35" s="89"/>
      <c r="AX35" s="89"/>
      <c r="AY35" s="90"/>
      <c r="AZ35" s="90"/>
      <c r="BA35" s="90"/>
      <c r="BB35" s="90"/>
      <c r="BC35" s="149"/>
      <c r="BD35" s="149"/>
      <c r="BE35" s="87"/>
      <c r="BF35" s="87"/>
      <c r="BG35" s="87"/>
      <c r="BH35" s="87"/>
      <c r="BI35" s="92"/>
      <c r="BJ35" s="92"/>
      <c r="BK35" s="92"/>
      <c r="BL35" s="92"/>
      <c r="BM35" s="92"/>
      <c r="BN35" s="93"/>
      <c r="BO35" s="94"/>
      <c r="BP35" s="94"/>
      <c r="BQ35" s="94"/>
      <c r="BR35" s="94"/>
      <c r="BS35" s="94"/>
      <c r="BT35" s="94"/>
      <c r="BU35" s="94"/>
      <c r="BV35" s="94"/>
      <c r="BW35" s="94"/>
      <c r="BX35" s="94" t="s">
        <v>691</v>
      </c>
      <c r="BY35" s="94"/>
      <c r="BZ35" s="94"/>
      <c r="CA35" s="94"/>
      <c r="CB35" s="94" t="s">
        <v>93</v>
      </c>
      <c r="CC35" s="94"/>
      <c r="CD35" s="96"/>
      <c r="CE35" s="92"/>
      <c r="CF35" s="92"/>
      <c r="CG35" s="92"/>
      <c r="CH35" s="92"/>
    </row>
    <row r="36" spans="1:86" ht="20.25" customHeight="1" x14ac:dyDescent="0.2">
      <c r="A36" s="76"/>
      <c r="B36" s="79"/>
      <c r="C36" s="74"/>
      <c r="D36" s="76"/>
      <c r="E36" s="76"/>
      <c r="F36" s="76"/>
      <c r="G36" s="76"/>
      <c r="H36" s="76"/>
      <c r="I36" s="76"/>
      <c r="J36" s="76"/>
      <c r="K36" s="76"/>
      <c r="L36" s="76"/>
      <c r="M36" s="76"/>
      <c r="N36" s="76"/>
      <c r="O36" s="76"/>
      <c r="P36" s="76"/>
      <c r="Q36" s="87"/>
      <c r="R36" s="76"/>
      <c r="S36" s="76"/>
      <c r="T36" s="76"/>
      <c r="U36" s="76"/>
      <c r="V36" s="76"/>
      <c r="W36" s="76"/>
      <c r="X36" s="79"/>
      <c r="Y36" s="80" t="str">
        <f t="shared" si="0"/>
        <v>0 ปี, 0 เดือน</v>
      </c>
      <c r="Z36" s="80"/>
      <c r="AA36" s="81"/>
      <c r="AB36" s="81"/>
      <c r="AC36" s="81"/>
      <c r="AD36" s="81"/>
      <c r="AE36" s="81"/>
      <c r="AF36" s="81"/>
      <c r="AG36" s="84"/>
      <c r="AH36" s="83"/>
      <c r="AI36" s="84"/>
      <c r="AJ36" s="81"/>
      <c r="AK36" s="80" t="str">
        <f t="shared" si="2"/>
        <v>0 ปี, 0 เดือน</v>
      </c>
      <c r="AL36" s="99"/>
      <c r="AM36" s="80"/>
      <c r="AN36" s="76"/>
      <c r="AO36" s="76"/>
      <c r="AP36" s="76"/>
      <c r="AQ36" s="76"/>
      <c r="AR36" s="81">
        <f t="shared" si="3"/>
        <v>0</v>
      </c>
      <c r="AS36" s="81">
        <f t="shared" si="3"/>
        <v>0</v>
      </c>
      <c r="AT36" s="87"/>
      <c r="AU36" s="87"/>
      <c r="AV36" s="88"/>
      <c r="AW36" s="89"/>
      <c r="AX36" s="89"/>
      <c r="AY36" s="90"/>
      <c r="AZ36" s="90"/>
      <c r="BA36" s="90"/>
      <c r="BB36" s="90"/>
      <c r="BC36" s="91"/>
      <c r="BD36" s="91"/>
      <c r="BE36" s="87"/>
      <c r="BF36" s="87"/>
      <c r="BG36" s="87"/>
      <c r="BH36" s="87"/>
      <c r="BI36" s="92"/>
      <c r="BJ36" s="92"/>
      <c r="BK36" s="92"/>
      <c r="BL36" s="92"/>
      <c r="BM36" s="92"/>
      <c r="BN36" s="93"/>
      <c r="BO36" s="94"/>
      <c r="BP36" s="94"/>
      <c r="BQ36" s="94"/>
      <c r="BR36" s="94"/>
      <c r="BS36" s="94"/>
      <c r="BT36" s="94"/>
      <c r="BU36" s="94"/>
      <c r="BV36" s="94"/>
      <c r="BW36" s="94"/>
      <c r="BX36" s="94" t="s">
        <v>692</v>
      </c>
      <c r="BY36" s="94"/>
      <c r="BZ36" s="94"/>
      <c r="CA36" s="94"/>
      <c r="CB36" s="94"/>
      <c r="CC36" s="94"/>
      <c r="CD36" s="96"/>
      <c r="CE36" s="92"/>
      <c r="CF36" s="92"/>
      <c r="CG36" s="92"/>
      <c r="CH36" s="92"/>
    </row>
    <row r="37" spans="1:86" ht="20.25" customHeight="1" x14ac:dyDescent="0.2">
      <c r="A37" s="81"/>
      <c r="B37" s="79"/>
      <c r="C37" s="74"/>
      <c r="D37" s="176"/>
      <c r="E37" s="76"/>
      <c r="F37" s="76"/>
      <c r="G37" s="76"/>
      <c r="H37" s="76"/>
      <c r="I37" s="76"/>
      <c r="J37" s="76"/>
      <c r="K37" s="76"/>
      <c r="L37" s="76"/>
      <c r="M37" s="76"/>
      <c r="N37" s="76"/>
      <c r="O37" s="76"/>
      <c r="P37" s="76"/>
      <c r="Q37" s="87"/>
      <c r="R37" s="76"/>
      <c r="S37" s="76"/>
      <c r="T37" s="76"/>
      <c r="U37" s="76"/>
      <c r="V37" s="76"/>
      <c r="W37" s="76"/>
      <c r="X37" s="79"/>
      <c r="Y37" s="80" t="str">
        <f t="shared" si="0"/>
        <v>0 ปี, 0 เดือน</v>
      </c>
      <c r="Z37" s="80"/>
      <c r="AA37" s="81"/>
      <c r="AB37" s="81"/>
      <c r="AC37" s="81"/>
      <c r="AD37" s="81"/>
      <c r="AE37" s="81"/>
      <c r="AF37" s="81"/>
      <c r="AG37" s="84"/>
      <c r="AH37" s="83"/>
      <c r="AI37" s="84"/>
      <c r="AJ37" s="81"/>
      <c r="AK37" s="80" t="str">
        <f t="shared" si="2"/>
        <v>0 ปี, 0 เดือน</v>
      </c>
      <c r="AL37" s="99"/>
      <c r="AM37" s="80"/>
      <c r="AN37" s="76"/>
      <c r="AO37" s="76"/>
      <c r="AP37" s="76"/>
      <c r="AQ37" s="76"/>
      <c r="AR37" s="81">
        <f t="shared" si="3"/>
        <v>0</v>
      </c>
      <c r="AS37" s="81">
        <f t="shared" si="3"/>
        <v>0</v>
      </c>
      <c r="AT37" s="87"/>
      <c r="AU37" s="87"/>
      <c r="AV37" s="88"/>
      <c r="AW37" s="89"/>
      <c r="AX37" s="89"/>
      <c r="AY37" s="90"/>
      <c r="AZ37" s="90"/>
      <c r="BA37" s="90"/>
      <c r="BB37" s="90"/>
      <c r="BC37" s="91"/>
      <c r="BD37" s="91"/>
      <c r="BE37" s="87"/>
      <c r="BF37" s="87"/>
      <c r="BG37" s="87"/>
      <c r="BH37" s="87"/>
      <c r="BI37" s="92"/>
      <c r="BJ37" s="92"/>
      <c r="BK37" s="92"/>
      <c r="BL37" s="92"/>
      <c r="BM37" s="92"/>
      <c r="BN37" s="93"/>
      <c r="BO37" s="94"/>
      <c r="BP37" s="94"/>
      <c r="BQ37" s="94"/>
      <c r="BR37" s="94"/>
      <c r="BS37" s="94"/>
      <c r="BT37" s="94"/>
      <c r="BU37" s="94"/>
      <c r="BV37" s="94"/>
      <c r="BW37" s="94"/>
      <c r="BX37" s="95" t="s">
        <v>693</v>
      </c>
      <c r="BY37" s="94"/>
      <c r="BZ37" s="94"/>
      <c r="CA37" s="94"/>
      <c r="CB37" s="94"/>
      <c r="CC37" s="94"/>
      <c r="CD37" s="96"/>
      <c r="CE37" s="92"/>
      <c r="CF37" s="92"/>
      <c r="CG37" s="92"/>
      <c r="CH37" s="92"/>
    </row>
    <row r="38" spans="1:86" ht="20.25" customHeight="1" x14ac:dyDescent="0.2">
      <c r="A38" s="81"/>
      <c r="B38" s="79"/>
      <c r="C38" s="74"/>
      <c r="D38" s="76"/>
      <c r="E38" s="76"/>
      <c r="F38" s="76"/>
      <c r="G38" s="76"/>
      <c r="H38" s="76"/>
      <c r="I38" s="76"/>
      <c r="J38" s="76"/>
      <c r="K38" s="76"/>
      <c r="L38" s="76"/>
      <c r="M38" s="76"/>
      <c r="N38" s="76"/>
      <c r="O38" s="76"/>
      <c r="P38" s="76"/>
      <c r="Q38" s="87"/>
      <c r="R38" s="76"/>
      <c r="S38" s="76"/>
      <c r="T38" s="76"/>
      <c r="U38" s="76"/>
      <c r="V38" s="76"/>
      <c r="W38" s="76"/>
      <c r="X38" s="79"/>
      <c r="Y38" s="80" t="str">
        <f t="shared" si="0"/>
        <v>0 ปี, 0 เดือน</v>
      </c>
      <c r="Z38" s="80"/>
      <c r="AA38" s="81"/>
      <c r="AB38" s="81"/>
      <c r="AC38" s="81"/>
      <c r="AD38" s="81"/>
      <c r="AE38" s="81"/>
      <c r="AF38" s="81"/>
      <c r="AG38" s="84"/>
      <c r="AH38" s="83"/>
      <c r="AI38" s="84"/>
      <c r="AJ38" s="81"/>
      <c r="AK38" s="80" t="str">
        <f t="shared" si="2"/>
        <v>0 ปี, 0 เดือน</v>
      </c>
      <c r="AL38" s="99"/>
      <c r="AM38" s="80"/>
      <c r="AN38" s="76"/>
      <c r="AO38" s="76"/>
      <c r="AP38" s="76"/>
      <c r="AQ38" s="76"/>
      <c r="AR38" s="81">
        <f t="shared" si="3"/>
        <v>0</v>
      </c>
      <c r="AS38" s="81">
        <f t="shared" si="3"/>
        <v>0</v>
      </c>
      <c r="AT38" s="87"/>
      <c r="AU38" s="87"/>
      <c r="AV38" s="88"/>
      <c r="AW38" s="89"/>
      <c r="AX38" s="89"/>
      <c r="AY38" s="90"/>
      <c r="AZ38" s="90"/>
      <c r="BA38" s="90"/>
      <c r="BB38" s="90"/>
      <c r="BC38" s="91"/>
      <c r="BD38" s="91"/>
      <c r="BE38" s="87"/>
      <c r="BF38" s="87"/>
      <c r="BG38" s="87"/>
      <c r="BH38" s="87"/>
      <c r="BI38" s="92"/>
      <c r="BJ38" s="92"/>
      <c r="BK38" s="92"/>
      <c r="BL38" s="92"/>
      <c r="BM38" s="92"/>
      <c r="BN38" s="93"/>
      <c r="BO38" s="94"/>
      <c r="BP38" s="94"/>
      <c r="BQ38" s="94"/>
      <c r="BR38" s="94"/>
      <c r="BS38" s="94"/>
      <c r="BT38" s="94"/>
      <c r="BU38" s="94"/>
      <c r="BV38" s="94"/>
      <c r="BW38" s="94"/>
      <c r="BX38" s="94" t="s">
        <v>694</v>
      </c>
      <c r="BY38" s="94"/>
      <c r="BZ38" s="94"/>
      <c r="CA38" s="94"/>
      <c r="CB38" s="94"/>
      <c r="CC38" s="94"/>
      <c r="CD38" s="96"/>
      <c r="CE38" s="92"/>
      <c r="CF38" s="92"/>
      <c r="CG38" s="92"/>
      <c r="CH38" s="92"/>
    </row>
    <row r="39" spans="1:86" ht="20.25" customHeight="1" thickBot="1" x14ac:dyDescent="0.25">
      <c r="A39" s="81"/>
      <c r="B39" s="79"/>
      <c r="C39" s="74"/>
      <c r="D39" s="76"/>
      <c r="E39" s="76"/>
      <c r="F39" s="76"/>
      <c r="G39" s="76"/>
      <c r="H39" s="76"/>
      <c r="I39" s="76"/>
      <c r="J39" s="76"/>
      <c r="K39" s="76"/>
      <c r="L39" s="76"/>
      <c r="M39" s="76"/>
      <c r="N39" s="76"/>
      <c r="O39" s="76"/>
      <c r="P39" s="76"/>
      <c r="Q39" s="87"/>
      <c r="R39" s="177"/>
      <c r="S39" s="76"/>
      <c r="T39" s="76"/>
      <c r="U39" s="76"/>
      <c r="V39" s="76"/>
      <c r="W39" s="76"/>
      <c r="X39" s="79"/>
      <c r="Y39" s="80" t="str">
        <f t="shared" si="0"/>
        <v>0 ปี, 0 เดือน</v>
      </c>
      <c r="Z39" s="80"/>
      <c r="AA39" s="81"/>
      <c r="AB39" s="81"/>
      <c r="AC39" s="81"/>
      <c r="AD39" s="81"/>
      <c r="AE39" s="81"/>
      <c r="AF39" s="81"/>
      <c r="AG39" s="84"/>
      <c r="AH39" s="83"/>
      <c r="AI39" s="84"/>
      <c r="AJ39" s="81"/>
      <c r="AK39" s="80" t="str">
        <f t="shared" si="2"/>
        <v>0 ปี, 0 เดือน</v>
      </c>
      <c r="AL39" s="99"/>
      <c r="AM39" s="80"/>
      <c r="AN39" s="76"/>
      <c r="AO39" s="76"/>
      <c r="AP39" s="76"/>
      <c r="AQ39" s="76"/>
      <c r="AR39" s="81">
        <f t="shared" si="3"/>
        <v>0</v>
      </c>
      <c r="AS39" s="81">
        <f t="shared" si="3"/>
        <v>0</v>
      </c>
      <c r="AT39" s="87"/>
      <c r="AU39" s="26"/>
      <c r="AV39" s="88"/>
      <c r="AW39" s="89"/>
      <c r="AX39" s="89"/>
      <c r="AY39" s="90"/>
      <c r="AZ39" s="90"/>
      <c r="BA39" s="90"/>
      <c r="BB39" s="90"/>
      <c r="BC39" s="91"/>
      <c r="BD39" s="91"/>
      <c r="BE39" s="87"/>
      <c r="BF39" s="87"/>
      <c r="BG39" s="87"/>
      <c r="BH39" s="87"/>
      <c r="BI39" s="92"/>
      <c r="BJ39" s="92"/>
      <c r="BK39" s="92"/>
      <c r="BL39" s="92"/>
      <c r="BM39" s="92"/>
      <c r="BN39" s="150"/>
      <c r="BO39" s="151"/>
      <c r="BP39" s="151"/>
      <c r="BQ39" s="151"/>
      <c r="BR39" s="151"/>
      <c r="BS39" s="151"/>
      <c r="BT39" s="151"/>
      <c r="BU39" s="151"/>
      <c r="BV39" s="151"/>
      <c r="BW39" s="151"/>
      <c r="BX39" s="92"/>
      <c r="BY39" s="151"/>
      <c r="BZ39" s="151"/>
      <c r="CA39" s="151"/>
      <c r="CB39" s="151"/>
      <c r="CC39" s="151"/>
      <c r="CD39" s="152"/>
      <c r="CE39" s="92"/>
      <c r="CF39" s="92"/>
      <c r="CG39" s="92"/>
      <c r="CH39" s="92"/>
    </row>
    <row r="40" spans="1:86" ht="21.75" x14ac:dyDescent="0.2">
      <c r="A40" s="76"/>
      <c r="B40" s="79"/>
      <c r="C40" s="74"/>
      <c r="D40" s="76"/>
      <c r="E40" s="76"/>
      <c r="F40" s="76"/>
      <c r="G40" s="76"/>
      <c r="H40" s="76"/>
      <c r="I40" s="76"/>
      <c r="J40" s="76"/>
      <c r="K40" s="76"/>
      <c r="L40" s="76"/>
      <c r="M40" s="76"/>
      <c r="N40" s="76"/>
      <c r="O40" s="76"/>
      <c r="P40" s="76"/>
      <c r="Q40" s="87"/>
      <c r="R40" s="76"/>
      <c r="S40" s="76"/>
      <c r="T40" s="76"/>
      <c r="U40" s="76"/>
      <c r="V40" s="76"/>
      <c r="W40" s="76"/>
      <c r="X40" s="79"/>
      <c r="Y40" s="80" t="str">
        <f t="shared" si="0"/>
        <v>0 ปี, 0 เดือน</v>
      </c>
      <c r="Z40" s="80"/>
      <c r="AA40" s="81"/>
      <c r="AB40" s="81"/>
      <c r="AC40" s="81"/>
      <c r="AD40" s="81"/>
      <c r="AE40" s="81"/>
      <c r="AF40" s="81"/>
      <c r="AG40" s="84"/>
      <c r="AH40" s="83"/>
      <c r="AI40" s="84"/>
      <c r="AJ40" s="81"/>
      <c r="AK40" s="80" t="str">
        <f t="shared" si="2"/>
        <v>0 ปี, 0 เดือน</v>
      </c>
      <c r="AL40" s="99"/>
      <c r="AM40" s="80"/>
      <c r="AN40" s="76"/>
      <c r="AO40" s="76"/>
      <c r="AP40" s="76"/>
      <c r="AQ40" s="76"/>
      <c r="AR40" s="81">
        <f t="shared" si="3"/>
        <v>0</v>
      </c>
      <c r="AS40" s="81">
        <f t="shared" si="3"/>
        <v>0</v>
      </c>
      <c r="AT40" s="87"/>
      <c r="AU40" s="87"/>
      <c r="AV40" s="88"/>
      <c r="AW40" s="89"/>
      <c r="AX40" s="89"/>
      <c r="AY40" s="90"/>
      <c r="AZ40" s="90"/>
      <c r="BA40" s="90"/>
      <c r="BB40" s="90"/>
      <c r="BC40" s="91"/>
      <c r="BD40" s="91"/>
      <c r="BE40" s="87"/>
      <c r="BF40" s="87"/>
      <c r="BG40" s="87"/>
      <c r="BH40" s="87"/>
      <c r="BI40" s="92"/>
      <c r="BJ40" s="92"/>
      <c r="BK40" s="92"/>
      <c r="BL40" s="92"/>
      <c r="BM40" s="92"/>
      <c r="BN40" s="92"/>
      <c r="BO40" s="92"/>
      <c r="BP40" s="92"/>
      <c r="BQ40" s="92"/>
      <c r="BR40" s="92"/>
      <c r="BS40" s="92"/>
      <c r="BT40" s="92"/>
      <c r="BU40" s="92"/>
      <c r="BV40" s="92"/>
      <c r="BW40" s="92"/>
      <c r="BX40" s="94" t="s">
        <v>93</v>
      </c>
      <c r="BY40" s="92"/>
      <c r="BZ40" s="92"/>
      <c r="CA40" s="92"/>
      <c r="CB40" s="92"/>
      <c r="CC40" s="92"/>
      <c r="CD40" s="92"/>
      <c r="CE40" s="92"/>
      <c r="CF40" s="92"/>
      <c r="CG40" s="92"/>
      <c r="CH40" s="92"/>
    </row>
    <row r="41" spans="1:86" ht="21.75" x14ac:dyDescent="0.2">
      <c r="A41" s="76"/>
      <c r="B41" s="79"/>
      <c r="C41" s="74"/>
      <c r="D41" s="76"/>
      <c r="E41" s="76"/>
      <c r="F41" s="76"/>
      <c r="G41" s="76"/>
      <c r="H41" s="76"/>
      <c r="I41" s="76"/>
      <c r="J41" s="76"/>
      <c r="K41" s="76"/>
      <c r="L41" s="76"/>
      <c r="M41" s="76"/>
      <c r="N41" s="76"/>
      <c r="O41" s="76"/>
      <c r="P41" s="76"/>
      <c r="Q41" s="87"/>
      <c r="R41" s="81"/>
      <c r="S41" s="76"/>
      <c r="T41" s="76"/>
      <c r="U41" s="76"/>
      <c r="V41" s="76"/>
      <c r="W41" s="76"/>
      <c r="X41" s="79"/>
      <c r="Y41" s="80" t="str">
        <f t="shared" si="0"/>
        <v>0 ปี, 0 เดือน</v>
      </c>
      <c r="Z41" s="80"/>
      <c r="AA41" s="81"/>
      <c r="AB41" s="81"/>
      <c r="AC41" s="81"/>
      <c r="AD41" s="81"/>
      <c r="AE41" s="81"/>
      <c r="AF41" s="81"/>
      <c r="AG41" s="84"/>
      <c r="AH41" s="83"/>
      <c r="AI41" s="84"/>
      <c r="AJ41" s="81"/>
      <c r="AK41" s="80" t="str">
        <f t="shared" si="2"/>
        <v>0 ปี, 0 เดือน</v>
      </c>
      <c r="AL41" s="99"/>
      <c r="AM41" s="80"/>
      <c r="AN41" s="76"/>
      <c r="AO41" s="76"/>
      <c r="AP41" s="76"/>
      <c r="AQ41" s="76"/>
      <c r="AR41" s="81">
        <f t="shared" si="3"/>
        <v>0</v>
      </c>
      <c r="AS41" s="81">
        <f t="shared" si="3"/>
        <v>0</v>
      </c>
      <c r="AT41" s="87"/>
      <c r="AU41" s="87"/>
      <c r="AV41" s="88"/>
      <c r="AW41" s="89"/>
      <c r="AX41" s="89"/>
      <c r="AY41" s="90"/>
      <c r="AZ41" s="90"/>
      <c r="BA41" s="90"/>
      <c r="BB41" s="90"/>
      <c r="BC41" s="91"/>
      <c r="BD41" s="91"/>
      <c r="BE41" s="87"/>
      <c r="BF41" s="87"/>
      <c r="BG41" s="87"/>
      <c r="BH41" s="87"/>
      <c r="BI41" s="92"/>
      <c r="BJ41" s="92"/>
      <c r="BK41" s="92"/>
      <c r="BL41" s="92"/>
      <c r="BM41" s="92"/>
      <c r="BN41" s="92"/>
      <c r="BO41" s="92"/>
      <c r="BP41" s="92"/>
      <c r="BQ41" s="92"/>
      <c r="BR41" s="92"/>
      <c r="BS41" s="92"/>
      <c r="BT41" s="92"/>
      <c r="BU41" s="92"/>
      <c r="BV41" s="92"/>
      <c r="BW41" s="153"/>
      <c r="BX41" s="153"/>
      <c r="BY41" s="153"/>
      <c r="BZ41" s="92"/>
      <c r="CA41" s="92"/>
      <c r="CB41" s="92"/>
      <c r="CC41" s="92"/>
      <c r="CD41" s="92"/>
      <c r="CE41" s="92"/>
      <c r="CF41" s="92"/>
      <c r="CG41" s="92"/>
      <c r="CH41" s="92"/>
    </row>
    <row r="42" spans="1:86" ht="21.75" x14ac:dyDescent="0.2">
      <c r="A42" s="81"/>
      <c r="B42" s="79"/>
      <c r="C42" s="74"/>
      <c r="D42" s="76"/>
      <c r="E42" s="76"/>
      <c r="F42" s="76"/>
      <c r="G42" s="76"/>
      <c r="H42" s="76"/>
      <c r="I42" s="76"/>
      <c r="J42" s="76"/>
      <c r="K42" s="76"/>
      <c r="L42" s="76"/>
      <c r="M42" s="76"/>
      <c r="N42" s="76"/>
      <c r="O42" s="76"/>
      <c r="P42" s="76"/>
      <c r="Q42" s="87"/>
      <c r="R42" s="81"/>
      <c r="S42" s="76"/>
      <c r="T42" s="76"/>
      <c r="U42" s="76"/>
      <c r="V42" s="76"/>
      <c r="W42" s="76"/>
      <c r="X42" s="79"/>
      <c r="Y42" s="80" t="str">
        <f t="shared" si="0"/>
        <v>0 ปี, 0 เดือน</v>
      </c>
      <c r="Z42" s="80"/>
      <c r="AA42" s="81"/>
      <c r="AB42" s="81"/>
      <c r="AC42" s="81"/>
      <c r="AD42" s="81"/>
      <c r="AE42" s="81"/>
      <c r="AF42" s="81"/>
      <c r="AG42" s="84"/>
      <c r="AH42" s="83"/>
      <c r="AI42" s="84"/>
      <c r="AJ42" s="81"/>
      <c r="AK42" s="80" t="str">
        <f t="shared" si="2"/>
        <v>0 ปี, 0 เดือน</v>
      </c>
      <c r="AL42" s="99"/>
      <c r="AM42" s="80"/>
      <c r="AN42" s="76"/>
      <c r="AO42" s="76"/>
      <c r="AP42" s="76"/>
      <c r="AQ42" s="76"/>
      <c r="AR42" s="81">
        <f t="shared" si="3"/>
        <v>0</v>
      </c>
      <c r="AS42" s="81">
        <f t="shared" si="3"/>
        <v>0</v>
      </c>
      <c r="AT42" s="87"/>
      <c r="AU42" s="87"/>
      <c r="AV42" s="88"/>
      <c r="AW42" s="89"/>
      <c r="AX42" s="89"/>
      <c r="AY42" s="90"/>
      <c r="AZ42" s="90"/>
      <c r="BA42" s="90"/>
      <c r="BB42" s="90"/>
      <c r="BC42" s="91"/>
      <c r="BD42" s="91"/>
      <c r="BE42" s="87"/>
      <c r="BF42" s="87"/>
      <c r="BG42" s="87"/>
      <c r="BH42" s="87"/>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row>
    <row r="43" spans="1:86" ht="21.75" x14ac:dyDescent="0.2">
      <c r="A43" s="76"/>
      <c r="B43" s="79"/>
      <c r="C43" s="74"/>
      <c r="D43" s="76"/>
      <c r="E43" s="76"/>
      <c r="F43" s="76"/>
      <c r="G43" s="76"/>
      <c r="H43" s="76"/>
      <c r="I43" s="76"/>
      <c r="J43" s="76"/>
      <c r="K43" s="76"/>
      <c r="L43" s="76"/>
      <c r="M43" s="76"/>
      <c r="N43" s="76"/>
      <c r="O43" s="76"/>
      <c r="P43" s="76"/>
      <c r="Q43" s="87"/>
      <c r="R43" s="81"/>
      <c r="S43" s="76"/>
      <c r="T43" s="76"/>
      <c r="U43" s="76"/>
      <c r="V43" s="76"/>
      <c r="W43" s="76"/>
      <c r="X43" s="79"/>
      <c r="Y43" s="80" t="str">
        <f t="shared" si="0"/>
        <v>0 ปี, 0 เดือน</v>
      </c>
      <c r="Z43" s="80"/>
      <c r="AA43" s="81"/>
      <c r="AB43" s="81"/>
      <c r="AC43" s="81"/>
      <c r="AD43" s="81"/>
      <c r="AE43" s="81"/>
      <c r="AF43" s="81"/>
      <c r="AG43" s="84"/>
      <c r="AH43" s="83"/>
      <c r="AI43" s="84"/>
      <c r="AJ43" s="81"/>
      <c r="AK43" s="80" t="str">
        <f t="shared" si="2"/>
        <v>0 ปี, 0 เดือน</v>
      </c>
      <c r="AL43" s="99"/>
      <c r="AM43" s="80"/>
      <c r="AN43" s="76"/>
      <c r="AO43" s="76"/>
      <c r="AP43" s="76"/>
      <c r="AQ43" s="76"/>
      <c r="AR43" s="81">
        <f t="shared" si="3"/>
        <v>0</v>
      </c>
      <c r="AS43" s="81">
        <f t="shared" si="3"/>
        <v>0</v>
      </c>
      <c r="AT43" s="87"/>
      <c r="AU43" s="87"/>
      <c r="AV43" s="88"/>
      <c r="AW43" s="89"/>
      <c r="AX43" s="89"/>
      <c r="AY43" s="90"/>
      <c r="AZ43" s="90"/>
      <c r="BA43" s="90"/>
      <c r="BB43" s="90"/>
      <c r="BC43" s="91"/>
      <c r="BD43" s="91"/>
      <c r="BE43" s="87"/>
      <c r="BF43" s="87"/>
      <c r="BG43" s="87"/>
      <c r="BH43" s="87"/>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row>
    <row r="44" spans="1:86" ht="21.75" x14ac:dyDescent="0.2">
      <c r="A44" s="76"/>
      <c r="B44" s="79"/>
      <c r="C44" s="74"/>
      <c r="D44" s="76"/>
      <c r="E44" s="76"/>
      <c r="F44" s="76"/>
      <c r="G44" s="76"/>
      <c r="H44" s="76"/>
      <c r="I44" s="76"/>
      <c r="J44" s="76"/>
      <c r="K44" s="76"/>
      <c r="L44" s="76"/>
      <c r="M44" s="76"/>
      <c r="N44" s="76"/>
      <c r="O44" s="76"/>
      <c r="P44" s="76"/>
      <c r="Q44" s="87"/>
      <c r="R44" s="81"/>
      <c r="S44" s="76"/>
      <c r="T44" s="76"/>
      <c r="U44" s="76"/>
      <c r="V44" s="76"/>
      <c r="W44" s="76"/>
      <c r="X44" s="79"/>
      <c r="Y44" s="80" t="str">
        <f t="shared" si="0"/>
        <v>0 ปี, 0 เดือน</v>
      </c>
      <c r="Z44" s="80"/>
      <c r="AA44" s="81"/>
      <c r="AB44" s="81"/>
      <c r="AC44" s="81"/>
      <c r="AD44" s="81"/>
      <c r="AE44" s="81"/>
      <c r="AF44" s="81"/>
      <c r="AG44" s="84"/>
      <c r="AH44" s="83"/>
      <c r="AI44" s="84"/>
      <c r="AJ44" s="81"/>
      <c r="AK44" s="80" t="str">
        <f t="shared" si="2"/>
        <v>0 ปี, 0 เดือน</v>
      </c>
      <c r="AL44" s="99"/>
      <c r="AM44" s="80"/>
      <c r="AN44" s="76"/>
      <c r="AO44" s="76"/>
      <c r="AP44" s="76"/>
      <c r="AQ44" s="76"/>
      <c r="AR44" s="81">
        <f t="shared" si="3"/>
        <v>0</v>
      </c>
      <c r="AS44" s="81">
        <f t="shared" si="3"/>
        <v>0</v>
      </c>
      <c r="AT44" s="87"/>
      <c r="AU44" s="87"/>
      <c r="AV44" s="88"/>
      <c r="AW44" s="89"/>
      <c r="AX44" s="89"/>
      <c r="AY44" s="90"/>
      <c r="AZ44" s="90"/>
      <c r="BA44" s="90"/>
      <c r="BB44" s="90"/>
      <c r="BC44" s="91"/>
      <c r="BD44" s="91"/>
      <c r="BE44" s="87"/>
      <c r="BF44" s="87"/>
      <c r="BG44" s="87"/>
      <c r="BH44" s="87"/>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row>
  </sheetData>
  <mergeCells count="59">
    <mergeCell ref="AF4:AF5"/>
    <mergeCell ref="AG4:AG5"/>
    <mergeCell ref="M3:M5"/>
    <mergeCell ref="BG4:BH4"/>
    <mergeCell ref="AN4:AO4"/>
    <mergeCell ref="AP4:AQ4"/>
    <mergeCell ref="AR4:AS4"/>
    <mergeCell ref="AU4:AU5"/>
    <mergeCell ref="AV4:AV5"/>
    <mergeCell ref="BE4:BF4"/>
    <mergeCell ref="BD3:BD5"/>
    <mergeCell ref="BE3:BH3"/>
    <mergeCell ref="AT3:AT5"/>
    <mergeCell ref="AU3:AV3"/>
    <mergeCell ref="AW3:BB4"/>
    <mergeCell ref="BC3:BC5"/>
    <mergeCell ref="AH4:AH5"/>
    <mergeCell ref="AN3:AS3"/>
    <mergeCell ref="AD4:AD5"/>
    <mergeCell ref="AE4:AE5"/>
    <mergeCell ref="B4:B5"/>
    <mergeCell ref="C4:C5"/>
    <mergeCell ref="D4:D5"/>
    <mergeCell ref="E4:E5"/>
    <mergeCell ref="F4:F5"/>
    <mergeCell ref="N3:N5"/>
    <mergeCell ref="O3:O5"/>
    <mergeCell ref="P3:P5"/>
    <mergeCell ref="Q3:Q5"/>
    <mergeCell ref="AF3:AK3"/>
    <mergeCell ref="AJ4:AJ5"/>
    <mergeCell ref="AK4:AK5"/>
    <mergeCell ref="U4:U5"/>
    <mergeCell ref="V4:V5"/>
    <mergeCell ref="W4:W5"/>
    <mergeCell ref="R3:AE3"/>
    <mergeCell ref="T4:T5"/>
    <mergeCell ref="X4:X5"/>
    <mergeCell ref="AA4:AA5"/>
    <mergeCell ref="AB4:AB5"/>
    <mergeCell ref="AC4:AC5"/>
    <mergeCell ref="Y4:Y5"/>
    <mergeCell ref="Z4:Z5"/>
    <mergeCell ref="A1:AU1"/>
    <mergeCell ref="A2:AU2"/>
    <mergeCell ref="A3:A5"/>
    <mergeCell ref="B3:C3"/>
    <mergeCell ref="D3:G3"/>
    <mergeCell ref="H3:H5"/>
    <mergeCell ref="I3:I5"/>
    <mergeCell ref="J3:J5"/>
    <mergeCell ref="K3:K5"/>
    <mergeCell ref="L3:L5"/>
    <mergeCell ref="G4:G5"/>
    <mergeCell ref="R4:R5"/>
    <mergeCell ref="S4:S5"/>
    <mergeCell ref="AL4:AL5"/>
    <mergeCell ref="AM4:AM5"/>
    <mergeCell ref="AI4:AI5"/>
  </mergeCells>
  <dataValidations count="23">
    <dataValidation type="list" allowBlank="1" showInputMessage="1" showErrorMessage="1" sqref="BD6:BD44">
      <formula1>ผู้รายงาน</formula1>
    </dataValidation>
    <dataValidation type="list" allowBlank="1" showInputMessage="1" showErrorMessage="1" sqref="Z6:Z44">
      <formula1>สถานะภาษีรถ</formula1>
    </dataValidation>
    <dataValidation type="list" allowBlank="1" showInputMessage="1" showErrorMessage="1" sqref="BG6:BG44">
      <formula1>รายละเอียดการลงโทษพนักงานขับรถ</formula1>
    </dataValidation>
    <dataValidation type="list" allowBlank="1" showInputMessage="1" showErrorMessage="1" sqref="BE6:BE44">
      <formula1>รายละเอียดการลงโทษผู้ประกอบการฯ</formula1>
    </dataValidation>
    <dataValidation type="list" allowBlank="1" showInputMessage="1" showErrorMessage="1" sqref="I6:I44">
      <formula1>$BO$7:$BO$14</formula1>
    </dataValidation>
    <dataValidation type="list" allowBlank="1" showInputMessage="1" showErrorMessage="1" sqref="BB6:BB21 BB23:BB44">
      <formula1>$CD$7:$CD$23</formula1>
    </dataValidation>
    <dataValidation type="list" allowBlank="1" showInputMessage="1" showErrorMessage="1" sqref="AV5:AV44">
      <formula1>สาเหตุ</formula1>
    </dataValidation>
    <dataValidation type="list" allowBlank="1" showInputMessage="1" showErrorMessage="1" sqref="W4 W1:Z2">
      <formula1>$BY$6:$BY$8</formula1>
    </dataValidation>
    <dataValidation type="list" allowBlank="1" showInputMessage="1" showErrorMessage="1" sqref="V4 V1:V2">
      <formula1>$BX$6:$BX$14</formula1>
    </dataValidation>
    <dataValidation type="list" allowBlank="1" showInputMessage="1" showErrorMessage="1" sqref="W6:W44">
      <formula1>รายละเอียดมาตรฐานรถ</formula1>
    </dataValidation>
    <dataValidation type="list" allowBlank="1" showInputMessage="1" showErrorMessage="1" sqref="V6:V44">
      <formula1>มาตรฐานรถ</formula1>
    </dataValidation>
    <dataValidation type="list" allowBlank="1" showInputMessage="1" showErrorMessage="1" sqref="S1:U2">
      <formula1>$BW$6:$BW$8</formula1>
    </dataValidation>
    <dataValidation type="list" allowBlank="1" showInputMessage="1" showErrorMessage="1" sqref="S6:S44">
      <formula1>$BW$7:$BW$17</formula1>
    </dataValidation>
    <dataValidation type="list" allowBlank="1" showInputMessage="1" showErrorMessage="1" sqref="AT6:AT44">
      <formula1>$BZ$7:$BZ$23</formula1>
    </dataValidation>
    <dataValidation type="list" allowBlank="1" showInputMessage="1" showErrorMessage="1" sqref="AU6:AU44">
      <formula1>รถต้นเหตุ</formula1>
    </dataValidation>
    <dataValidation type="list" allowBlank="1" showInputMessage="1" showErrorMessage="1" sqref="H6:H44">
      <formula1>บริเวณที่เกิดหตุ</formula1>
    </dataValidation>
    <dataValidation type="list" allowBlank="1" showInputMessage="1" showErrorMessage="1" sqref="J6:J44">
      <formula1>จำนวนช่องจราจร</formula1>
    </dataValidation>
    <dataValidation type="list" allowBlank="1" showInputMessage="1" showErrorMessage="1" sqref="K6:K44">
      <formula1>$BQ$7:$BQ$11</formula1>
    </dataValidation>
    <dataValidation type="list" allowBlank="1" showInputMessage="1" showErrorMessage="1" sqref="L6:L44">
      <formula1>ชนิดผิวทาง</formula1>
    </dataValidation>
    <dataValidation type="list" allowBlank="1" showInputMessage="1" showErrorMessage="1" sqref="M6:M44">
      <formula1>ลักษณะทาง</formula1>
    </dataValidation>
    <dataValidation type="list" allowBlank="1" showInputMessage="1" showErrorMessage="1" sqref="N6:N44">
      <formula1>การควบคุมจราจร</formula1>
    </dataValidation>
    <dataValidation type="list" allowBlank="1" showInputMessage="1" showErrorMessage="1" sqref="O6:O44">
      <formula1>ทัศนวิสัย_สภาพแวดล้อม</formula1>
    </dataValidation>
    <dataValidation type="list" allowBlank="1" showInputMessage="1" showErrorMessage="1" sqref="P6:P44">
      <formula1>$BV$7:$BV$12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3"/>
  <sheetViews>
    <sheetView workbookViewId="0">
      <selection activeCell="AM15" sqref="AM15"/>
    </sheetView>
  </sheetViews>
  <sheetFormatPr defaultRowHeight="14.25" x14ac:dyDescent="0.2"/>
  <cols>
    <col min="8" max="16" width="0" hidden="1" customWidth="1"/>
    <col min="17" max="17" width="38.25" customWidth="1"/>
    <col min="40" max="45" width="6.25" customWidth="1"/>
    <col min="49" max="60" width="0" hidden="1" customWidth="1"/>
  </cols>
  <sheetData>
    <row r="1" spans="1:86" ht="21.75" x14ac:dyDescent="0.5">
      <c r="A1" s="1040" t="s">
        <v>162</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row>
    <row r="2" spans="1:86" ht="21.75" x14ac:dyDescent="0.5">
      <c r="A2" s="1040" t="s">
        <v>2194</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row>
    <row r="3" spans="1:86" ht="22.5" thickBot="1" x14ac:dyDescent="0.25">
      <c r="A3" s="1041" t="s">
        <v>163</v>
      </c>
      <c r="B3" s="1042" t="s">
        <v>164</v>
      </c>
      <c r="C3" s="1043"/>
      <c r="D3" s="1041" t="s">
        <v>165</v>
      </c>
      <c r="E3" s="1041"/>
      <c r="F3" s="1041"/>
      <c r="G3" s="1041"/>
      <c r="H3" s="1044" t="s">
        <v>166</v>
      </c>
      <c r="I3" s="1044" t="s">
        <v>167</v>
      </c>
      <c r="J3" s="1044" t="s">
        <v>168</v>
      </c>
      <c r="K3" s="1044" t="s">
        <v>169</v>
      </c>
      <c r="L3" s="1044" t="s">
        <v>170</v>
      </c>
      <c r="M3" s="1044" t="s">
        <v>171</v>
      </c>
      <c r="N3" s="1044" t="s">
        <v>172</v>
      </c>
      <c r="O3" s="1044" t="s">
        <v>173</v>
      </c>
      <c r="P3" s="1044" t="s">
        <v>174</v>
      </c>
      <c r="Q3" s="1041" t="s">
        <v>175</v>
      </c>
      <c r="R3" s="1042" t="s">
        <v>176</v>
      </c>
      <c r="S3" s="1053"/>
      <c r="T3" s="1053"/>
      <c r="U3" s="1053"/>
      <c r="V3" s="1053"/>
      <c r="W3" s="1053"/>
      <c r="X3" s="1053"/>
      <c r="Y3" s="1053"/>
      <c r="Z3" s="1053"/>
      <c r="AA3" s="1053"/>
      <c r="AB3" s="1053"/>
      <c r="AC3" s="1053"/>
      <c r="AD3" s="1053"/>
      <c r="AE3" s="1043"/>
      <c r="AF3" s="1041" t="s">
        <v>177</v>
      </c>
      <c r="AG3" s="1041"/>
      <c r="AH3" s="1041"/>
      <c r="AI3" s="1041"/>
      <c r="AJ3" s="1041"/>
      <c r="AK3" s="1041"/>
      <c r="AL3" s="39"/>
      <c r="AM3" s="40"/>
      <c r="AN3" s="1042" t="s">
        <v>178</v>
      </c>
      <c r="AO3" s="1053"/>
      <c r="AP3" s="1053"/>
      <c r="AQ3" s="1053"/>
      <c r="AR3" s="1053"/>
      <c r="AS3" s="1043"/>
      <c r="AT3" s="1044" t="s">
        <v>122</v>
      </c>
      <c r="AU3" s="1042" t="s">
        <v>179</v>
      </c>
      <c r="AV3" s="1043"/>
      <c r="AW3" s="1061" t="s">
        <v>180</v>
      </c>
      <c r="AX3" s="1061"/>
      <c r="AY3" s="1061"/>
      <c r="AZ3" s="1061"/>
      <c r="BA3" s="1061"/>
      <c r="BB3" s="1061"/>
      <c r="BC3" s="1062" t="s">
        <v>181</v>
      </c>
      <c r="BD3" s="1054" t="s">
        <v>182</v>
      </c>
      <c r="BE3" s="1041" t="s">
        <v>183</v>
      </c>
      <c r="BF3" s="1041"/>
      <c r="BG3" s="1041"/>
      <c r="BH3" s="1041"/>
      <c r="BI3" s="41"/>
      <c r="BJ3" s="41"/>
      <c r="BK3" s="41"/>
      <c r="BL3" s="41"/>
      <c r="BM3" s="41"/>
      <c r="BN3" s="41"/>
      <c r="BO3" s="41"/>
      <c r="BP3" s="41"/>
      <c r="BQ3" s="41"/>
      <c r="BR3" s="41"/>
      <c r="BS3" s="41"/>
      <c r="BT3" s="41"/>
      <c r="BU3" s="41"/>
      <c r="BV3" s="41"/>
      <c r="BW3" s="42"/>
      <c r="BX3" s="42"/>
      <c r="BY3" s="42"/>
      <c r="BZ3" s="41"/>
      <c r="CA3" s="41"/>
      <c r="CB3" s="41"/>
      <c r="CC3" s="41"/>
      <c r="CD3" s="41"/>
      <c r="CE3" s="41"/>
      <c r="CF3" s="41"/>
      <c r="CG3" s="41"/>
      <c r="CH3" s="41"/>
    </row>
    <row r="4" spans="1:86" ht="21.75" x14ac:dyDescent="0.2">
      <c r="A4" s="1041"/>
      <c r="B4" s="1044" t="s">
        <v>184</v>
      </c>
      <c r="C4" s="1054" t="s">
        <v>185</v>
      </c>
      <c r="D4" s="1044" t="s">
        <v>186</v>
      </c>
      <c r="E4" s="1044" t="s">
        <v>187</v>
      </c>
      <c r="F4" s="1044" t="s">
        <v>188</v>
      </c>
      <c r="G4" s="1044" t="s">
        <v>189</v>
      </c>
      <c r="H4" s="1045"/>
      <c r="I4" s="1045"/>
      <c r="J4" s="1045"/>
      <c r="K4" s="1045"/>
      <c r="L4" s="1045"/>
      <c r="M4" s="1045"/>
      <c r="N4" s="1045"/>
      <c r="O4" s="1045"/>
      <c r="P4" s="1045"/>
      <c r="Q4" s="1041"/>
      <c r="R4" s="1044" t="s">
        <v>190</v>
      </c>
      <c r="S4" s="1044" t="s">
        <v>191</v>
      </c>
      <c r="T4" s="1044" t="s">
        <v>192</v>
      </c>
      <c r="U4" s="1044" t="s">
        <v>193</v>
      </c>
      <c r="V4" s="1044" t="s">
        <v>194</v>
      </c>
      <c r="W4" s="1044" t="s">
        <v>195</v>
      </c>
      <c r="X4" s="1044" t="s">
        <v>196</v>
      </c>
      <c r="Y4" s="1044" t="s">
        <v>197</v>
      </c>
      <c r="Z4" s="1054" t="s">
        <v>198</v>
      </c>
      <c r="AA4" s="1044" t="s">
        <v>199</v>
      </c>
      <c r="AB4" s="1044" t="s">
        <v>200</v>
      </c>
      <c r="AC4" s="1044" t="s">
        <v>201</v>
      </c>
      <c r="AD4" s="1044" t="s">
        <v>202</v>
      </c>
      <c r="AE4" s="1056" t="s">
        <v>203</v>
      </c>
      <c r="AF4" s="1044" t="s">
        <v>204</v>
      </c>
      <c r="AG4" s="1051" t="s">
        <v>205</v>
      </c>
      <c r="AH4" s="1044" t="s">
        <v>206</v>
      </c>
      <c r="AI4" s="1051" t="s">
        <v>207</v>
      </c>
      <c r="AJ4" s="1044" t="s">
        <v>208</v>
      </c>
      <c r="AK4" s="1044" t="s">
        <v>209</v>
      </c>
      <c r="AL4" s="1047" t="s">
        <v>210</v>
      </c>
      <c r="AM4" s="1049" t="s">
        <v>211</v>
      </c>
      <c r="AN4" s="1041" t="s">
        <v>115</v>
      </c>
      <c r="AO4" s="1041"/>
      <c r="AP4" s="1041" t="s">
        <v>212</v>
      </c>
      <c r="AQ4" s="1041"/>
      <c r="AR4" s="1053" t="s">
        <v>213</v>
      </c>
      <c r="AS4" s="1043"/>
      <c r="AT4" s="1045"/>
      <c r="AU4" s="1044" t="s">
        <v>124</v>
      </c>
      <c r="AV4" s="1044" t="s">
        <v>214</v>
      </c>
      <c r="AW4" s="1061"/>
      <c r="AX4" s="1061"/>
      <c r="AY4" s="1061"/>
      <c r="AZ4" s="1061"/>
      <c r="BA4" s="1061"/>
      <c r="BB4" s="1061"/>
      <c r="BC4" s="1063"/>
      <c r="BD4" s="1060"/>
      <c r="BE4" s="1041" t="s">
        <v>215</v>
      </c>
      <c r="BF4" s="1041"/>
      <c r="BG4" s="1041" t="s">
        <v>216</v>
      </c>
      <c r="BH4" s="1041"/>
      <c r="BI4" s="41"/>
      <c r="BJ4" s="41"/>
      <c r="BK4" s="41"/>
      <c r="BL4" s="41"/>
      <c r="BM4" s="41"/>
      <c r="BN4" s="43" t="s">
        <v>217</v>
      </c>
      <c r="BO4" s="43" t="s">
        <v>217</v>
      </c>
      <c r="BP4" s="44" t="s">
        <v>217</v>
      </c>
      <c r="BQ4" s="44" t="s">
        <v>217</v>
      </c>
      <c r="BR4" s="44" t="s">
        <v>217</v>
      </c>
      <c r="BS4" s="44" t="s">
        <v>217</v>
      </c>
      <c r="BT4" s="44" t="s">
        <v>217</v>
      </c>
      <c r="BU4" s="44" t="s">
        <v>217</v>
      </c>
      <c r="BV4" s="44" t="s">
        <v>217</v>
      </c>
      <c r="BW4" s="44" t="s">
        <v>217</v>
      </c>
      <c r="BX4" s="44" t="s">
        <v>217</v>
      </c>
      <c r="BY4" s="44" t="s">
        <v>217</v>
      </c>
      <c r="BZ4" s="44" t="s">
        <v>217</v>
      </c>
      <c r="CA4" s="44" t="s">
        <v>217</v>
      </c>
      <c r="CB4" s="44" t="s">
        <v>217</v>
      </c>
      <c r="CC4" s="44"/>
      <c r="CD4" s="45" t="s">
        <v>217</v>
      </c>
      <c r="CE4" s="44" t="s">
        <v>217</v>
      </c>
      <c r="CF4" s="44" t="s">
        <v>217</v>
      </c>
      <c r="CG4" s="44" t="s">
        <v>217</v>
      </c>
      <c r="CH4" s="44" t="s">
        <v>217</v>
      </c>
    </row>
    <row r="5" spans="1:86" ht="130.5" x14ac:dyDescent="0.2">
      <c r="A5" s="1041"/>
      <c r="B5" s="1046"/>
      <c r="C5" s="1055"/>
      <c r="D5" s="1046"/>
      <c r="E5" s="1046"/>
      <c r="F5" s="1046"/>
      <c r="G5" s="1046"/>
      <c r="H5" s="1046"/>
      <c r="I5" s="1046"/>
      <c r="J5" s="1046"/>
      <c r="K5" s="1046"/>
      <c r="L5" s="1046"/>
      <c r="M5" s="1046"/>
      <c r="N5" s="1046"/>
      <c r="O5" s="1046"/>
      <c r="P5" s="1046"/>
      <c r="Q5" s="1041"/>
      <c r="R5" s="1046"/>
      <c r="S5" s="1046"/>
      <c r="T5" s="1046"/>
      <c r="U5" s="1046"/>
      <c r="V5" s="1046"/>
      <c r="W5" s="1046"/>
      <c r="X5" s="1046"/>
      <c r="Y5" s="1046"/>
      <c r="Z5" s="1055"/>
      <c r="AA5" s="1046"/>
      <c r="AB5" s="1046"/>
      <c r="AC5" s="1046"/>
      <c r="AD5" s="1046"/>
      <c r="AE5" s="1057"/>
      <c r="AF5" s="1046"/>
      <c r="AG5" s="1052"/>
      <c r="AH5" s="1046"/>
      <c r="AI5" s="1052"/>
      <c r="AJ5" s="1046"/>
      <c r="AK5" s="1046"/>
      <c r="AL5" s="1048"/>
      <c r="AM5" s="1050"/>
      <c r="AN5" s="46" t="s">
        <v>218</v>
      </c>
      <c r="AO5" s="46" t="s">
        <v>219</v>
      </c>
      <c r="AP5" s="46" t="s">
        <v>218</v>
      </c>
      <c r="AQ5" s="46" t="s">
        <v>219</v>
      </c>
      <c r="AR5" s="46" t="s">
        <v>218</v>
      </c>
      <c r="AS5" s="46" t="s">
        <v>219</v>
      </c>
      <c r="AT5" s="1046"/>
      <c r="AU5" s="1046"/>
      <c r="AV5" s="1046"/>
      <c r="AW5" s="47" t="s">
        <v>218</v>
      </c>
      <c r="AX5" s="47" t="s">
        <v>219</v>
      </c>
      <c r="AY5" s="47" t="s">
        <v>220</v>
      </c>
      <c r="AZ5" s="47" t="s">
        <v>221</v>
      </c>
      <c r="BA5" s="47" t="s">
        <v>208</v>
      </c>
      <c r="BB5" s="47" t="s">
        <v>222</v>
      </c>
      <c r="BC5" s="1064"/>
      <c r="BD5" s="1055"/>
      <c r="BE5" s="46" t="s">
        <v>223</v>
      </c>
      <c r="BF5" s="46" t="s">
        <v>224</v>
      </c>
      <c r="BG5" s="46" t="s">
        <v>225</v>
      </c>
      <c r="BH5" s="46" t="s">
        <v>224</v>
      </c>
      <c r="BI5" s="41"/>
      <c r="BJ5" s="41"/>
      <c r="BK5" s="41"/>
      <c r="BL5" s="41"/>
      <c r="BM5" s="41"/>
      <c r="BN5" s="48"/>
      <c r="BO5" s="49"/>
      <c r="BP5" s="49"/>
      <c r="BQ5" s="49"/>
      <c r="BR5" s="49"/>
      <c r="BS5" s="49"/>
      <c r="BT5" s="49"/>
      <c r="BU5" s="49"/>
      <c r="BV5" s="49"/>
      <c r="BW5" s="50"/>
      <c r="BX5" s="50"/>
      <c r="BY5" s="50"/>
      <c r="BZ5" s="49"/>
      <c r="CA5" s="49"/>
      <c r="CB5" s="49"/>
      <c r="CC5" s="49"/>
      <c r="CD5" s="51"/>
      <c r="CE5" s="49"/>
      <c r="CF5" s="49"/>
      <c r="CG5" s="49"/>
      <c r="CH5" s="49"/>
    </row>
    <row r="6" spans="1:86" ht="36.75" customHeight="1" x14ac:dyDescent="0.2">
      <c r="A6" s="52">
        <v>0</v>
      </c>
      <c r="B6" s="57">
        <v>42279</v>
      </c>
      <c r="C6" s="54"/>
      <c r="D6" s="52" t="s">
        <v>226</v>
      </c>
      <c r="E6" s="52" t="s">
        <v>227</v>
      </c>
      <c r="F6" s="52" t="s">
        <v>228</v>
      </c>
      <c r="G6" s="52" t="s">
        <v>229</v>
      </c>
      <c r="H6" s="52" t="s">
        <v>230</v>
      </c>
      <c r="I6" s="52" t="s">
        <v>231</v>
      </c>
      <c r="J6" s="52" t="s">
        <v>232</v>
      </c>
      <c r="K6" s="52" t="s">
        <v>233</v>
      </c>
      <c r="L6" s="52" t="s">
        <v>234</v>
      </c>
      <c r="M6" s="52" t="s">
        <v>235</v>
      </c>
      <c r="N6" s="52" t="s">
        <v>93</v>
      </c>
      <c r="O6" s="52" t="s">
        <v>236</v>
      </c>
      <c r="P6" s="52" t="s">
        <v>237</v>
      </c>
      <c r="Q6" s="55" t="s">
        <v>238</v>
      </c>
      <c r="R6" s="52" t="s">
        <v>239</v>
      </c>
      <c r="S6" s="56" t="s">
        <v>101</v>
      </c>
      <c r="T6" s="52">
        <v>947</v>
      </c>
      <c r="U6" s="52" t="s">
        <v>240</v>
      </c>
      <c r="V6" s="52" t="s">
        <v>241</v>
      </c>
      <c r="W6" s="52" t="s">
        <v>104</v>
      </c>
      <c r="X6" s="57">
        <v>41439</v>
      </c>
      <c r="Y6" s="58" t="str">
        <f t="shared" ref="Y6:Y43" si="0">DATEDIF(X6,B6,"y") &amp; " ปี, " &amp; DATEDIF(X6,B6,"ym") &amp; " เดือน"</f>
        <v>2 ปี, 3 เดือน</v>
      </c>
      <c r="Z6" s="58" t="s">
        <v>242</v>
      </c>
      <c r="AA6" s="52" t="s">
        <v>243</v>
      </c>
      <c r="AB6" s="52" t="s">
        <v>244</v>
      </c>
      <c r="AC6" s="52" t="s">
        <v>245</v>
      </c>
      <c r="AD6" s="52">
        <v>1</v>
      </c>
      <c r="AE6" s="52">
        <v>9</v>
      </c>
      <c r="AF6" s="52" t="s">
        <v>246</v>
      </c>
      <c r="AG6" s="60" t="s">
        <v>247</v>
      </c>
      <c r="AH6" s="57">
        <v>37804</v>
      </c>
      <c r="AI6" s="60" t="s">
        <v>248</v>
      </c>
      <c r="AJ6" s="52">
        <f>58-21</f>
        <v>37</v>
      </c>
      <c r="AK6" s="58" t="str">
        <f>DATEDIF(AH6,B6,"y") &amp; " ปี, " &amp; DATEDIF(AH6,B6,"ym") &amp; " เดือน"</f>
        <v>12 ปี, 3 เดือน</v>
      </c>
      <c r="AL6" s="61"/>
      <c r="AM6" s="58"/>
      <c r="AN6" s="52">
        <v>0</v>
      </c>
      <c r="AO6" s="52">
        <v>0</v>
      </c>
      <c r="AP6" s="52">
        <v>1</v>
      </c>
      <c r="AQ6" s="52">
        <v>0</v>
      </c>
      <c r="AR6" s="52">
        <f>+AN6+AP6</f>
        <v>1</v>
      </c>
      <c r="AS6" s="52">
        <f>+AO6+AQ6</f>
        <v>0</v>
      </c>
      <c r="AT6" s="55" t="s">
        <v>116</v>
      </c>
      <c r="AU6" s="55" t="s">
        <v>115</v>
      </c>
      <c r="AV6" s="62" t="s">
        <v>249</v>
      </c>
      <c r="AW6" s="63">
        <v>0</v>
      </c>
      <c r="AX6" s="63">
        <v>0</v>
      </c>
      <c r="AY6" s="64"/>
      <c r="AZ6" s="64"/>
      <c r="BA6" s="64"/>
      <c r="BB6" s="64"/>
      <c r="BC6" s="65"/>
      <c r="BD6" s="65" t="s">
        <v>250</v>
      </c>
      <c r="BE6" s="55" t="s">
        <v>93</v>
      </c>
      <c r="BF6" s="55"/>
      <c r="BG6" s="55" t="s">
        <v>93</v>
      </c>
      <c r="BH6" s="55"/>
      <c r="BI6" s="66"/>
      <c r="BJ6" s="66"/>
      <c r="BK6" s="66"/>
      <c r="BL6" s="66"/>
      <c r="BM6" s="66"/>
      <c r="BN6" s="67" t="s">
        <v>251</v>
      </c>
      <c r="BO6" s="68" t="s">
        <v>252</v>
      </c>
      <c r="BP6" s="68" t="s">
        <v>168</v>
      </c>
      <c r="BQ6" s="68" t="s">
        <v>169</v>
      </c>
      <c r="BR6" s="68" t="s">
        <v>170</v>
      </c>
      <c r="BS6" s="68" t="s">
        <v>171</v>
      </c>
      <c r="BT6" s="68" t="s">
        <v>172</v>
      </c>
      <c r="BU6" s="68" t="s">
        <v>173</v>
      </c>
      <c r="BV6" s="69" t="s">
        <v>174</v>
      </c>
      <c r="BW6" s="70" t="s">
        <v>191</v>
      </c>
      <c r="BX6" s="71" t="s">
        <v>253</v>
      </c>
      <c r="BY6" s="71" t="s">
        <v>254</v>
      </c>
      <c r="BZ6" s="71" t="s">
        <v>122</v>
      </c>
      <c r="CA6" s="71" t="s">
        <v>124</v>
      </c>
      <c r="CB6" s="71" t="s">
        <v>214</v>
      </c>
      <c r="CC6" s="68"/>
      <c r="CD6" s="72" t="s">
        <v>255</v>
      </c>
      <c r="CE6" s="62" t="s">
        <v>223</v>
      </c>
      <c r="CF6" s="62" t="s">
        <v>256</v>
      </c>
      <c r="CG6" s="62" t="s">
        <v>198</v>
      </c>
      <c r="CH6" s="62" t="s">
        <v>182</v>
      </c>
    </row>
    <row r="7" spans="1:86" ht="36.75" customHeight="1" x14ac:dyDescent="0.2">
      <c r="A7" s="73">
        <v>1</v>
      </c>
      <c r="B7" s="79">
        <v>42795</v>
      </c>
      <c r="C7" s="74">
        <v>0.35416666666666669</v>
      </c>
      <c r="D7" s="75" t="s">
        <v>1016</v>
      </c>
      <c r="E7" s="75" t="s">
        <v>1017</v>
      </c>
      <c r="F7" s="75" t="s">
        <v>228</v>
      </c>
      <c r="G7" s="75" t="s">
        <v>1018</v>
      </c>
      <c r="H7" s="76" t="s">
        <v>93</v>
      </c>
      <c r="I7" s="76" t="s">
        <v>93</v>
      </c>
      <c r="J7" s="76" t="s">
        <v>93</v>
      </c>
      <c r="K7" s="76" t="s">
        <v>93</v>
      </c>
      <c r="L7" s="76" t="s">
        <v>93</v>
      </c>
      <c r="M7" s="76" t="s">
        <v>93</v>
      </c>
      <c r="N7" s="76" t="s">
        <v>93</v>
      </c>
      <c r="O7" s="76" t="s">
        <v>93</v>
      </c>
      <c r="P7" s="76" t="s">
        <v>93</v>
      </c>
      <c r="Q7" s="183" t="s">
        <v>1019</v>
      </c>
      <c r="R7" s="78" t="s">
        <v>1020</v>
      </c>
      <c r="S7" s="73" t="s">
        <v>101</v>
      </c>
      <c r="T7" s="76">
        <v>624</v>
      </c>
      <c r="U7" s="76" t="s">
        <v>1021</v>
      </c>
      <c r="V7" s="73" t="s">
        <v>564</v>
      </c>
      <c r="W7" s="73" t="s">
        <v>339</v>
      </c>
      <c r="X7" s="79">
        <v>30489</v>
      </c>
      <c r="Y7" s="80" t="str">
        <f t="shared" si="0"/>
        <v>33 ปี, 8 เดือน</v>
      </c>
      <c r="Z7" s="80" t="s">
        <v>242</v>
      </c>
      <c r="AA7" s="81" t="s">
        <v>1022</v>
      </c>
      <c r="AB7" s="81" t="s">
        <v>1023</v>
      </c>
      <c r="AC7" s="81" t="s">
        <v>1024</v>
      </c>
      <c r="AD7" s="81">
        <v>9</v>
      </c>
      <c r="AE7" s="81">
        <v>0</v>
      </c>
      <c r="AF7" s="81" t="s">
        <v>1024</v>
      </c>
      <c r="AG7" s="84" t="s">
        <v>1025</v>
      </c>
      <c r="AH7" s="83">
        <v>37778</v>
      </c>
      <c r="AI7" s="84" t="s">
        <v>248</v>
      </c>
      <c r="AJ7" s="81">
        <v>36</v>
      </c>
      <c r="AK7" s="80" t="str">
        <f t="shared" ref="AK7:AK43" si="1">DATEDIF(AH7,B7,"y") &amp; " ปี, " &amp; DATEDIF(AH7,B7,"ym") &amp; " เดือน"</f>
        <v>13 ปี, 8 เดือน</v>
      </c>
      <c r="AL7" s="85">
        <v>43387</v>
      </c>
      <c r="AM7" s="86">
        <v>1</v>
      </c>
      <c r="AN7" s="73">
        <v>0</v>
      </c>
      <c r="AO7" s="73">
        <v>0</v>
      </c>
      <c r="AP7" s="73">
        <v>1</v>
      </c>
      <c r="AQ7" s="73">
        <v>0</v>
      </c>
      <c r="AR7" s="81">
        <f t="shared" ref="AR7:AS43" si="2">+AN7+AP7</f>
        <v>1</v>
      </c>
      <c r="AS7" s="81">
        <f t="shared" si="2"/>
        <v>0</v>
      </c>
      <c r="AT7" s="87" t="s">
        <v>116</v>
      </c>
      <c r="AU7" s="77" t="s">
        <v>122</v>
      </c>
      <c r="AV7" s="88" t="s">
        <v>369</v>
      </c>
      <c r="AW7" s="89"/>
      <c r="AX7" s="89"/>
      <c r="AY7" s="90"/>
      <c r="AZ7" s="90"/>
      <c r="BA7" s="90"/>
      <c r="BB7" s="90"/>
      <c r="BC7" s="91"/>
      <c r="BD7" s="91" t="s">
        <v>269</v>
      </c>
      <c r="BE7" s="87" t="s">
        <v>93</v>
      </c>
      <c r="BF7" s="87" t="s">
        <v>93</v>
      </c>
      <c r="BG7" s="87" t="s">
        <v>93</v>
      </c>
      <c r="BH7" s="87" t="s">
        <v>93</v>
      </c>
      <c r="BI7" s="92"/>
      <c r="BJ7" s="92"/>
      <c r="BK7" s="92"/>
      <c r="BL7" s="92"/>
      <c r="BM7" s="92"/>
      <c r="BN7" s="93" t="s">
        <v>270</v>
      </c>
      <c r="BO7" s="94" t="s">
        <v>231</v>
      </c>
      <c r="BP7" s="94" t="s">
        <v>271</v>
      </c>
      <c r="BQ7" s="94" t="s">
        <v>233</v>
      </c>
      <c r="BR7" s="94" t="s">
        <v>272</v>
      </c>
      <c r="BS7" s="94" t="s">
        <v>273</v>
      </c>
      <c r="BT7" s="94" t="s">
        <v>274</v>
      </c>
      <c r="BU7" s="95" t="s">
        <v>275</v>
      </c>
      <c r="BV7" s="94" t="s">
        <v>237</v>
      </c>
      <c r="BW7" s="94" t="s">
        <v>276</v>
      </c>
      <c r="BX7" s="94" t="s">
        <v>277</v>
      </c>
      <c r="BY7" s="94" t="s">
        <v>104</v>
      </c>
      <c r="BZ7" s="94" t="s">
        <v>118</v>
      </c>
      <c r="CA7" s="94" t="s">
        <v>115</v>
      </c>
      <c r="CB7" s="94" t="s">
        <v>84</v>
      </c>
      <c r="CC7" s="94"/>
      <c r="CD7" s="96" t="s">
        <v>278</v>
      </c>
      <c r="CE7" s="92" t="s">
        <v>279</v>
      </c>
      <c r="CF7" s="92" t="s">
        <v>280</v>
      </c>
      <c r="CG7" s="92" t="s">
        <v>242</v>
      </c>
      <c r="CH7" s="92" t="s">
        <v>281</v>
      </c>
    </row>
    <row r="8" spans="1:86" ht="36.75" customHeight="1" x14ac:dyDescent="0.2">
      <c r="A8" s="73">
        <v>2</v>
      </c>
      <c r="B8" s="79">
        <v>42795</v>
      </c>
      <c r="C8" s="74">
        <v>23.1</v>
      </c>
      <c r="D8" s="76" t="s">
        <v>1026</v>
      </c>
      <c r="E8" s="76" t="s">
        <v>1027</v>
      </c>
      <c r="F8" s="76" t="s">
        <v>1028</v>
      </c>
      <c r="G8" s="76" t="s">
        <v>540</v>
      </c>
      <c r="H8" s="76" t="s">
        <v>93</v>
      </c>
      <c r="I8" s="76" t="s">
        <v>93</v>
      </c>
      <c r="J8" s="76" t="s">
        <v>93</v>
      </c>
      <c r="K8" s="76" t="s">
        <v>93</v>
      </c>
      <c r="L8" s="76" t="s">
        <v>93</v>
      </c>
      <c r="M8" s="76" t="s">
        <v>93</v>
      </c>
      <c r="N8" s="76" t="s">
        <v>93</v>
      </c>
      <c r="O8" s="76" t="s">
        <v>93</v>
      </c>
      <c r="P8" s="76" t="s">
        <v>93</v>
      </c>
      <c r="Q8" s="146" t="s">
        <v>1029</v>
      </c>
      <c r="R8" s="78" t="s">
        <v>1030</v>
      </c>
      <c r="S8" s="73" t="s">
        <v>100</v>
      </c>
      <c r="T8" s="97">
        <v>901</v>
      </c>
      <c r="U8" s="73" t="s">
        <v>1031</v>
      </c>
      <c r="V8" s="73" t="s">
        <v>456</v>
      </c>
      <c r="W8" s="73" t="s">
        <v>323</v>
      </c>
      <c r="X8" s="79">
        <v>41261</v>
      </c>
      <c r="Y8" s="80" t="str">
        <f t="shared" si="0"/>
        <v>4 ปี, 2 เดือน</v>
      </c>
      <c r="Z8" s="80" t="s">
        <v>242</v>
      </c>
      <c r="AA8" s="81" t="s">
        <v>243</v>
      </c>
      <c r="AB8" s="119" t="s">
        <v>1032</v>
      </c>
      <c r="AC8" s="81" t="s">
        <v>1033</v>
      </c>
      <c r="AD8" s="81">
        <v>9</v>
      </c>
      <c r="AE8" s="81">
        <v>9</v>
      </c>
      <c r="AF8" s="81" t="s">
        <v>1034</v>
      </c>
      <c r="AG8" s="84" t="s">
        <v>1035</v>
      </c>
      <c r="AH8" s="83">
        <v>33123</v>
      </c>
      <c r="AI8" s="84" t="s">
        <v>248</v>
      </c>
      <c r="AJ8" s="81">
        <v>53</v>
      </c>
      <c r="AK8" s="80" t="str">
        <f t="shared" si="1"/>
        <v>26 ปี, 5 เดือน</v>
      </c>
      <c r="AL8" s="85">
        <v>43331</v>
      </c>
      <c r="AM8" s="86">
        <v>1</v>
      </c>
      <c r="AN8" s="73">
        <v>1</v>
      </c>
      <c r="AO8" s="73">
        <v>0</v>
      </c>
      <c r="AP8" s="73">
        <v>0</v>
      </c>
      <c r="AQ8" s="73">
        <v>0</v>
      </c>
      <c r="AR8" s="81">
        <f t="shared" si="2"/>
        <v>1</v>
      </c>
      <c r="AS8" s="81">
        <f t="shared" si="2"/>
        <v>0</v>
      </c>
      <c r="AT8" s="87" t="s">
        <v>150</v>
      </c>
      <c r="AU8" s="77" t="s">
        <v>115</v>
      </c>
      <c r="AV8" s="88" t="s">
        <v>341</v>
      </c>
      <c r="AW8" s="89"/>
      <c r="AX8" s="89"/>
      <c r="AY8" s="90"/>
      <c r="AZ8" s="90"/>
      <c r="BA8" s="90"/>
      <c r="BB8" s="90"/>
      <c r="BC8" s="91"/>
      <c r="BD8" s="91" t="s">
        <v>269</v>
      </c>
      <c r="BE8" s="87" t="s">
        <v>93</v>
      </c>
      <c r="BF8" s="87" t="s">
        <v>93</v>
      </c>
      <c r="BG8" s="87" t="s">
        <v>93</v>
      </c>
      <c r="BH8" s="87" t="s">
        <v>93</v>
      </c>
      <c r="BI8" s="92"/>
      <c r="BJ8" s="92"/>
      <c r="BK8" s="92"/>
      <c r="BL8" s="92"/>
      <c r="BM8" s="92"/>
      <c r="BN8" s="93" t="s">
        <v>230</v>
      </c>
      <c r="BO8" s="94" t="s">
        <v>286</v>
      </c>
      <c r="BP8" s="94" t="s">
        <v>294</v>
      </c>
      <c r="BQ8" s="94" t="s">
        <v>295</v>
      </c>
      <c r="BR8" s="94" t="s">
        <v>234</v>
      </c>
      <c r="BS8" s="94" t="s">
        <v>296</v>
      </c>
      <c r="BT8" s="94" t="s">
        <v>297</v>
      </c>
      <c r="BU8" s="94" t="s">
        <v>298</v>
      </c>
      <c r="BV8" s="94" t="s">
        <v>299</v>
      </c>
      <c r="BW8" s="94" t="s">
        <v>100</v>
      </c>
      <c r="BX8" s="94" t="s">
        <v>300</v>
      </c>
      <c r="BY8" s="94" t="s">
        <v>105</v>
      </c>
      <c r="BZ8" s="94" t="s">
        <v>119</v>
      </c>
      <c r="CA8" s="94" t="s">
        <v>122</v>
      </c>
      <c r="CB8" s="94" t="s">
        <v>268</v>
      </c>
      <c r="CC8" s="94"/>
      <c r="CD8" s="96" t="s">
        <v>301</v>
      </c>
      <c r="CE8" s="92" t="s">
        <v>302</v>
      </c>
      <c r="CF8" s="92" t="s">
        <v>303</v>
      </c>
      <c r="CG8" s="92" t="s">
        <v>304</v>
      </c>
      <c r="CH8" s="92" t="s">
        <v>269</v>
      </c>
    </row>
    <row r="9" spans="1:86" ht="36.75" customHeight="1" x14ac:dyDescent="0.2">
      <c r="A9" s="73">
        <v>3</v>
      </c>
      <c r="B9" s="79">
        <v>42796</v>
      </c>
      <c r="C9" s="74">
        <v>0.10416666666666667</v>
      </c>
      <c r="D9" s="76" t="s">
        <v>850</v>
      </c>
      <c r="E9" s="76" t="s">
        <v>1036</v>
      </c>
      <c r="F9" s="76" t="s">
        <v>228</v>
      </c>
      <c r="G9" s="76" t="s">
        <v>592</v>
      </c>
      <c r="H9" s="76" t="s">
        <v>93</v>
      </c>
      <c r="I9" s="76" t="s">
        <v>93</v>
      </c>
      <c r="J9" s="76" t="s">
        <v>93</v>
      </c>
      <c r="K9" s="76" t="s">
        <v>93</v>
      </c>
      <c r="L9" s="76" t="s">
        <v>234</v>
      </c>
      <c r="M9" s="76" t="s">
        <v>273</v>
      </c>
      <c r="N9" s="76" t="s">
        <v>93</v>
      </c>
      <c r="O9" s="76" t="s">
        <v>93</v>
      </c>
      <c r="P9" s="76" t="s">
        <v>299</v>
      </c>
      <c r="Q9" s="146" t="s">
        <v>1037</v>
      </c>
      <c r="R9" s="78" t="s">
        <v>1038</v>
      </c>
      <c r="S9" s="73" t="s">
        <v>101</v>
      </c>
      <c r="T9" s="97">
        <v>827</v>
      </c>
      <c r="U9" s="73" t="s">
        <v>1039</v>
      </c>
      <c r="V9" s="73" t="s">
        <v>1040</v>
      </c>
      <c r="W9" s="73" t="s">
        <v>104</v>
      </c>
      <c r="X9" s="79">
        <v>40022</v>
      </c>
      <c r="Y9" s="80" t="str">
        <f t="shared" si="0"/>
        <v>7 ปี, 7 เดือน</v>
      </c>
      <c r="Z9" s="80" t="s">
        <v>242</v>
      </c>
      <c r="AA9" s="81" t="s">
        <v>1041</v>
      </c>
      <c r="AB9" s="119" t="s">
        <v>1042</v>
      </c>
      <c r="AC9" s="81">
        <v>0</v>
      </c>
      <c r="AD9" s="81">
        <v>9</v>
      </c>
      <c r="AE9" s="81">
        <v>9</v>
      </c>
      <c r="AF9" s="81" t="s">
        <v>93</v>
      </c>
      <c r="AG9" s="84"/>
      <c r="AH9" s="83"/>
      <c r="AI9" s="84"/>
      <c r="AJ9" s="81"/>
      <c r="AK9" s="80"/>
      <c r="AL9" s="85"/>
      <c r="AM9" s="86"/>
      <c r="AN9" s="73">
        <v>0</v>
      </c>
      <c r="AO9" s="73">
        <v>0</v>
      </c>
      <c r="AP9" s="73">
        <v>0</v>
      </c>
      <c r="AQ9" s="73">
        <v>1</v>
      </c>
      <c r="AR9" s="81">
        <f>+AN9+AP9</f>
        <v>0</v>
      </c>
      <c r="AS9" s="81">
        <f>+AO9+AQ9</f>
        <v>1</v>
      </c>
      <c r="AT9" s="87" t="s">
        <v>116</v>
      </c>
      <c r="AU9" s="77" t="s">
        <v>122</v>
      </c>
      <c r="AV9" s="88" t="s">
        <v>84</v>
      </c>
      <c r="AW9" s="89"/>
      <c r="AX9" s="89"/>
      <c r="AY9" s="90"/>
      <c r="AZ9" s="90"/>
      <c r="BA9" s="90"/>
      <c r="BB9" s="90"/>
      <c r="BC9" s="91"/>
      <c r="BD9" s="91" t="s">
        <v>250</v>
      </c>
      <c r="BE9" s="87" t="s">
        <v>93</v>
      </c>
      <c r="BF9" s="87" t="s">
        <v>93</v>
      </c>
      <c r="BG9" s="87" t="s">
        <v>93</v>
      </c>
      <c r="BH9" s="87" t="s">
        <v>93</v>
      </c>
      <c r="BI9" s="92"/>
      <c r="BJ9" s="92"/>
      <c r="BK9" s="92"/>
      <c r="BL9" s="92"/>
      <c r="BM9" s="92"/>
      <c r="BN9" s="94"/>
      <c r="BO9" s="94"/>
      <c r="BP9" s="94"/>
      <c r="BQ9" s="94"/>
      <c r="BR9" s="94"/>
      <c r="BS9" s="94"/>
      <c r="BT9" s="94"/>
      <c r="BU9" s="94"/>
      <c r="BV9" s="94"/>
      <c r="BW9" s="94"/>
      <c r="BX9" s="94"/>
      <c r="BY9" s="94"/>
      <c r="BZ9" s="94"/>
      <c r="CA9" s="94"/>
      <c r="CB9" s="94"/>
      <c r="CC9" s="94"/>
      <c r="CD9" s="96"/>
      <c r="CE9" s="92"/>
      <c r="CF9" s="92"/>
      <c r="CG9" s="92"/>
      <c r="CH9" s="92"/>
    </row>
    <row r="10" spans="1:86" ht="36.75" customHeight="1" x14ac:dyDescent="0.2">
      <c r="A10" s="154">
        <v>4</v>
      </c>
      <c r="B10" s="184">
        <v>42799</v>
      </c>
      <c r="C10" s="74">
        <v>0.27083333333333331</v>
      </c>
      <c r="D10" s="76" t="s">
        <v>1043</v>
      </c>
      <c r="E10" s="76" t="s">
        <v>1044</v>
      </c>
      <c r="F10" s="76" t="s">
        <v>1045</v>
      </c>
      <c r="G10" s="76" t="s">
        <v>447</v>
      </c>
      <c r="H10" s="76" t="s">
        <v>93</v>
      </c>
      <c r="I10" s="76" t="s">
        <v>231</v>
      </c>
      <c r="J10" s="76" t="s">
        <v>93</v>
      </c>
      <c r="K10" s="76" t="s">
        <v>93</v>
      </c>
      <c r="L10" s="76" t="s">
        <v>234</v>
      </c>
      <c r="M10" s="76" t="s">
        <v>273</v>
      </c>
      <c r="N10" s="76" t="s">
        <v>93</v>
      </c>
      <c r="O10" s="76" t="s">
        <v>93</v>
      </c>
      <c r="P10" s="76" t="s">
        <v>299</v>
      </c>
      <c r="Q10" s="87" t="s">
        <v>1046</v>
      </c>
      <c r="R10" s="76" t="s">
        <v>1047</v>
      </c>
      <c r="S10" s="76" t="s">
        <v>100</v>
      </c>
      <c r="T10" s="76">
        <v>984</v>
      </c>
      <c r="U10" s="76" t="s">
        <v>1048</v>
      </c>
      <c r="V10" s="76" t="s">
        <v>602</v>
      </c>
      <c r="W10" s="76" t="s">
        <v>105</v>
      </c>
      <c r="X10" s="79">
        <v>41299</v>
      </c>
      <c r="Y10" s="80" t="str">
        <f>DATEDIF(X10,B10,"y") &amp; " ปี, " &amp; DATEDIF(X10,B10,"ym") &amp; " เดือน"</f>
        <v>4 ปี, 1 เดือน</v>
      </c>
      <c r="Z10" s="80" t="s">
        <v>242</v>
      </c>
      <c r="AA10" s="81" t="s">
        <v>243</v>
      </c>
      <c r="AB10" s="81" t="s">
        <v>1049</v>
      </c>
      <c r="AC10" s="81">
        <v>0</v>
      </c>
      <c r="AD10" s="81">
        <v>9</v>
      </c>
      <c r="AE10" s="81">
        <v>1</v>
      </c>
      <c r="AF10" s="81" t="s">
        <v>1050</v>
      </c>
      <c r="AG10" s="84" t="s">
        <v>1051</v>
      </c>
      <c r="AH10" s="83">
        <v>33501</v>
      </c>
      <c r="AI10" s="84" t="s">
        <v>248</v>
      </c>
      <c r="AJ10" s="81">
        <v>55</v>
      </c>
      <c r="AK10" s="80" t="str">
        <f t="shared" si="1"/>
        <v>25 ปี, 5 เดือน</v>
      </c>
      <c r="AL10" s="99">
        <v>43363</v>
      </c>
      <c r="AM10" s="80">
        <v>1</v>
      </c>
      <c r="AN10" s="81">
        <v>0</v>
      </c>
      <c r="AO10" s="81">
        <v>3</v>
      </c>
      <c r="AP10" s="81">
        <v>0</v>
      </c>
      <c r="AQ10" s="81">
        <v>0</v>
      </c>
      <c r="AR10" s="81">
        <f t="shared" si="2"/>
        <v>0</v>
      </c>
      <c r="AS10" s="81">
        <f t="shared" si="2"/>
        <v>3</v>
      </c>
      <c r="AT10" s="87" t="s">
        <v>118</v>
      </c>
      <c r="AU10" s="26" t="s">
        <v>115</v>
      </c>
      <c r="AV10" s="88" t="s">
        <v>369</v>
      </c>
      <c r="AW10" s="89"/>
      <c r="AX10" s="89"/>
      <c r="AY10" s="90"/>
      <c r="AZ10" s="90"/>
      <c r="BA10" s="90"/>
      <c r="BB10" s="90"/>
      <c r="BC10" s="91"/>
      <c r="BD10" s="91" t="s">
        <v>269</v>
      </c>
      <c r="BE10" s="87" t="s">
        <v>279</v>
      </c>
      <c r="BF10" s="87" t="s">
        <v>93</v>
      </c>
      <c r="BG10" s="87" t="s">
        <v>93</v>
      </c>
      <c r="BH10" s="87" t="s">
        <v>93</v>
      </c>
      <c r="BI10" s="92"/>
      <c r="BJ10" s="92"/>
      <c r="BK10" s="92"/>
      <c r="BL10" s="92"/>
      <c r="BM10" s="92"/>
      <c r="BN10" s="92" t="s">
        <v>317</v>
      </c>
      <c r="BO10" s="94" t="s">
        <v>318</v>
      </c>
      <c r="BP10" s="94" t="s">
        <v>232</v>
      </c>
      <c r="BQ10" s="94" t="s">
        <v>319</v>
      </c>
      <c r="BR10" s="94" t="s">
        <v>320</v>
      </c>
      <c r="BS10" s="94" t="s">
        <v>235</v>
      </c>
      <c r="BT10" s="94" t="s">
        <v>321</v>
      </c>
      <c r="BU10" s="94" t="s">
        <v>236</v>
      </c>
      <c r="BV10" s="94" t="s">
        <v>322</v>
      </c>
      <c r="BW10" s="94" t="s">
        <v>101</v>
      </c>
      <c r="BX10" s="94" t="s">
        <v>241</v>
      </c>
      <c r="BY10" s="94" t="s">
        <v>323</v>
      </c>
      <c r="BZ10" s="94" t="s">
        <v>128</v>
      </c>
      <c r="CA10" s="94" t="s">
        <v>123</v>
      </c>
      <c r="CB10" s="94" t="s">
        <v>316</v>
      </c>
      <c r="CC10" s="94"/>
      <c r="CD10" s="96" t="s">
        <v>324</v>
      </c>
      <c r="CE10" s="92" t="s">
        <v>325</v>
      </c>
      <c r="CF10" s="92" t="s">
        <v>326</v>
      </c>
      <c r="CG10" s="100" t="s">
        <v>93</v>
      </c>
      <c r="CH10" s="101" t="s">
        <v>250</v>
      </c>
    </row>
    <row r="11" spans="1:86" ht="36.75" customHeight="1" x14ac:dyDescent="0.2">
      <c r="A11" s="76">
        <v>5</v>
      </c>
      <c r="B11" s="83">
        <v>42801</v>
      </c>
      <c r="C11" s="74">
        <v>0.4201388888888889</v>
      </c>
      <c r="D11" s="76" t="s">
        <v>1052</v>
      </c>
      <c r="E11" s="76" t="s">
        <v>1053</v>
      </c>
      <c r="F11" s="76" t="s">
        <v>1053</v>
      </c>
      <c r="G11" s="76" t="s">
        <v>308</v>
      </c>
      <c r="H11" s="76" t="s">
        <v>93</v>
      </c>
      <c r="I11" s="76" t="s">
        <v>93</v>
      </c>
      <c r="J11" s="76" t="s">
        <v>93</v>
      </c>
      <c r="K11" s="76" t="s">
        <v>93</v>
      </c>
      <c r="L11" s="76" t="s">
        <v>93</v>
      </c>
      <c r="M11" s="76" t="s">
        <v>93</v>
      </c>
      <c r="N11" s="76" t="s">
        <v>93</v>
      </c>
      <c r="O11" s="76" t="s">
        <v>93</v>
      </c>
      <c r="P11" s="76" t="s">
        <v>93</v>
      </c>
      <c r="Q11" s="87" t="s">
        <v>1054</v>
      </c>
      <c r="R11" s="81" t="s">
        <v>1055</v>
      </c>
      <c r="S11" s="76" t="s">
        <v>101</v>
      </c>
      <c r="T11" s="76">
        <v>713</v>
      </c>
      <c r="U11" s="76" t="s">
        <v>1056</v>
      </c>
      <c r="V11" s="76" t="s">
        <v>456</v>
      </c>
      <c r="W11" s="76" t="s">
        <v>323</v>
      </c>
      <c r="X11" s="79">
        <v>40520</v>
      </c>
      <c r="Y11" s="80" t="str">
        <f t="shared" si="0"/>
        <v>6 ปี, 2 เดือน</v>
      </c>
      <c r="Z11" s="80" t="s">
        <v>242</v>
      </c>
      <c r="AA11" s="81" t="s">
        <v>1057</v>
      </c>
      <c r="AB11" s="81" t="s">
        <v>1058</v>
      </c>
      <c r="AC11" s="81">
        <v>0</v>
      </c>
      <c r="AD11" s="81">
        <v>9</v>
      </c>
      <c r="AE11" s="81">
        <v>9</v>
      </c>
      <c r="AF11" s="81" t="s">
        <v>1059</v>
      </c>
      <c r="AG11" s="84" t="s">
        <v>1060</v>
      </c>
      <c r="AH11" s="83">
        <v>40906</v>
      </c>
      <c r="AI11" s="84" t="s">
        <v>248</v>
      </c>
      <c r="AJ11" s="81">
        <v>36</v>
      </c>
      <c r="AK11" s="80" t="str">
        <f t="shared" si="1"/>
        <v>5 ปี, 2 เดือน</v>
      </c>
      <c r="AL11" s="99">
        <v>43245</v>
      </c>
      <c r="AM11" s="80">
        <v>1</v>
      </c>
      <c r="AN11" s="81">
        <v>0</v>
      </c>
      <c r="AO11" s="81">
        <v>0</v>
      </c>
      <c r="AP11" s="81">
        <v>0</v>
      </c>
      <c r="AQ11" s="81">
        <v>2</v>
      </c>
      <c r="AR11" s="81">
        <f t="shared" si="2"/>
        <v>0</v>
      </c>
      <c r="AS11" s="81">
        <f t="shared" si="2"/>
        <v>2</v>
      </c>
      <c r="AT11" s="87" t="s">
        <v>368</v>
      </c>
      <c r="AU11" s="26" t="s">
        <v>122</v>
      </c>
      <c r="AV11" s="88" t="s">
        <v>89</v>
      </c>
      <c r="AW11" s="89"/>
      <c r="AX11" s="89"/>
      <c r="AY11" s="90"/>
      <c r="AZ11" s="90"/>
      <c r="BA11" s="90"/>
      <c r="BB11" s="90"/>
      <c r="BC11" s="91"/>
      <c r="BD11" s="91" t="s">
        <v>269</v>
      </c>
      <c r="BE11" s="87" t="s">
        <v>93</v>
      </c>
      <c r="BF11" s="87" t="s">
        <v>93</v>
      </c>
      <c r="BG11" s="87" t="s">
        <v>93</v>
      </c>
      <c r="BH11" s="87" t="s">
        <v>93</v>
      </c>
      <c r="BI11" s="92"/>
      <c r="BJ11" s="92"/>
      <c r="BK11" s="92"/>
      <c r="BL11" s="92"/>
      <c r="BM11" s="92"/>
      <c r="BN11" s="93" t="s">
        <v>93</v>
      </c>
      <c r="BO11" s="94" t="s">
        <v>332</v>
      </c>
      <c r="BP11" s="94" t="s">
        <v>333</v>
      </c>
      <c r="BQ11" s="94" t="s">
        <v>317</v>
      </c>
      <c r="BR11" s="94" t="s">
        <v>317</v>
      </c>
      <c r="BS11" s="94" t="s">
        <v>334</v>
      </c>
      <c r="BT11" s="94" t="s">
        <v>335</v>
      </c>
      <c r="BU11" s="94" t="s">
        <v>336</v>
      </c>
      <c r="BV11" s="94" t="s">
        <v>337</v>
      </c>
      <c r="BW11" s="94" t="s">
        <v>102</v>
      </c>
      <c r="BX11" s="94" t="s">
        <v>338</v>
      </c>
      <c r="BY11" s="94" t="s">
        <v>339</v>
      </c>
      <c r="BZ11" s="94" t="s">
        <v>340</v>
      </c>
      <c r="CA11" s="100" t="s">
        <v>93</v>
      </c>
      <c r="CB11" s="94" t="s">
        <v>341</v>
      </c>
      <c r="CC11" s="94"/>
      <c r="CD11" s="96" t="s">
        <v>342</v>
      </c>
      <c r="CE11" s="92" t="s">
        <v>343</v>
      </c>
      <c r="CF11" s="92" t="s">
        <v>344</v>
      </c>
      <c r="CG11" s="92"/>
      <c r="CH11" s="92" t="s">
        <v>345</v>
      </c>
    </row>
    <row r="12" spans="1:86" ht="36.75" customHeight="1" x14ac:dyDescent="0.2">
      <c r="A12" s="76">
        <v>6</v>
      </c>
      <c r="B12" s="83">
        <v>42801</v>
      </c>
      <c r="C12" s="74">
        <v>0.68541666666666667</v>
      </c>
      <c r="D12" s="76" t="s">
        <v>1061</v>
      </c>
      <c r="E12" s="76" t="s">
        <v>417</v>
      </c>
      <c r="F12" s="76" t="s">
        <v>418</v>
      </c>
      <c r="G12" s="76" t="s">
        <v>229</v>
      </c>
      <c r="H12" s="76" t="s">
        <v>93</v>
      </c>
      <c r="I12" s="76" t="s">
        <v>93</v>
      </c>
      <c r="J12" s="76" t="s">
        <v>93</v>
      </c>
      <c r="K12" s="76" t="s">
        <v>93</v>
      </c>
      <c r="L12" s="76" t="s">
        <v>93</v>
      </c>
      <c r="M12" s="76" t="s">
        <v>93</v>
      </c>
      <c r="N12" s="76" t="s">
        <v>93</v>
      </c>
      <c r="O12" s="76" t="s">
        <v>236</v>
      </c>
      <c r="P12" s="76" t="s">
        <v>93</v>
      </c>
      <c r="Q12" s="146" t="s">
        <v>1062</v>
      </c>
      <c r="R12" s="76" t="s">
        <v>1063</v>
      </c>
      <c r="S12" s="76" t="s">
        <v>100</v>
      </c>
      <c r="T12" s="76">
        <v>21</v>
      </c>
      <c r="U12" s="76" t="s">
        <v>1064</v>
      </c>
      <c r="V12" s="76" t="s">
        <v>241</v>
      </c>
      <c r="W12" s="76" t="s">
        <v>104</v>
      </c>
      <c r="X12" s="79">
        <v>37674</v>
      </c>
      <c r="Y12" s="80" t="str">
        <f t="shared" si="0"/>
        <v>14 ปี, 0 เดือน</v>
      </c>
      <c r="Z12" s="80" t="s">
        <v>242</v>
      </c>
      <c r="AA12" s="81" t="s">
        <v>243</v>
      </c>
      <c r="AB12" s="81" t="s">
        <v>1065</v>
      </c>
      <c r="AC12" s="81" t="s">
        <v>1066</v>
      </c>
      <c r="AD12" s="81">
        <v>9</v>
      </c>
      <c r="AE12" s="81">
        <v>9</v>
      </c>
      <c r="AF12" s="81" t="s">
        <v>1067</v>
      </c>
      <c r="AG12" s="84" t="s">
        <v>1068</v>
      </c>
      <c r="AH12" s="83">
        <v>42282</v>
      </c>
      <c r="AI12" s="84" t="s">
        <v>248</v>
      </c>
      <c r="AJ12" s="81">
        <v>32</v>
      </c>
      <c r="AK12" s="80" t="str">
        <f t="shared" si="1"/>
        <v>1 ปี, 5 เดือน</v>
      </c>
      <c r="AL12" s="99">
        <v>43377</v>
      </c>
      <c r="AM12" s="81">
        <v>1</v>
      </c>
      <c r="AN12" s="81">
        <v>0</v>
      </c>
      <c r="AO12" s="81">
        <v>1</v>
      </c>
      <c r="AP12" s="81">
        <v>0</v>
      </c>
      <c r="AQ12" s="81">
        <v>2</v>
      </c>
      <c r="AR12" s="81">
        <f t="shared" si="2"/>
        <v>0</v>
      </c>
      <c r="AS12" s="81">
        <f t="shared" si="2"/>
        <v>3</v>
      </c>
      <c r="AT12" s="87" t="s">
        <v>457</v>
      </c>
      <c r="AU12" s="26" t="s">
        <v>122</v>
      </c>
      <c r="AV12" s="88" t="s">
        <v>89</v>
      </c>
      <c r="AW12" s="89"/>
      <c r="AX12" s="89"/>
      <c r="AY12" s="90"/>
      <c r="AZ12" s="90"/>
      <c r="BA12" s="90"/>
      <c r="BB12" s="90"/>
      <c r="BC12" s="91"/>
      <c r="BD12" s="91" t="s">
        <v>269</v>
      </c>
      <c r="BE12" s="87" t="s">
        <v>93</v>
      </c>
      <c r="BF12" s="87" t="s">
        <v>93</v>
      </c>
      <c r="BG12" s="87" t="s">
        <v>93</v>
      </c>
      <c r="BH12" s="87" t="s">
        <v>93</v>
      </c>
      <c r="BI12" s="92"/>
      <c r="BJ12" s="92"/>
      <c r="BK12" s="92"/>
      <c r="BL12" s="92"/>
      <c r="BM12" s="92"/>
      <c r="BN12" s="93"/>
      <c r="BO12" s="94" t="s">
        <v>370</v>
      </c>
      <c r="BP12" s="94" t="s">
        <v>371</v>
      </c>
      <c r="BQ12" s="100" t="s">
        <v>93</v>
      </c>
      <c r="BR12" s="100" t="s">
        <v>93</v>
      </c>
      <c r="BS12" s="94" t="s">
        <v>372</v>
      </c>
      <c r="BT12" s="94" t="s">
        <v>373</v>
      </c>
      <c r="BU12" s="94" t="s">
        <v>374</v>
      </c>
      <c r="BV12" s="94" t="s">
        <v>317</v>
      </c>
      <c r="BW12" s="94" t="s">
        <v>352</v>
      </c>
      <c r="BX12" s="94" t="s">
        <v>375</v>
      </c>
      <c r="BY12" s="94" t="s">
        <v>376</v>
      </c>
      <c r="BZ12" s="94" t="s">
        <v>116</v>
      </c>
      <c r="CA12" s="94"/>
      <c r="CB12" s="94" t="s">
        <v>377</v>
      </c>
      <c r="CC12" s="94"/>
      <c r="CD12" s="96" t="s">
        <v>378</v>
      </c>
      <c r="CE12" s="92" t="s">
        <v>379</v>
      </c>
      <c r="CF12" s="92" t="s">
        <v>380</v>
      </c>
      <c r="CG12" s="92"/>
      <c r="CH12" s="92"/>
    </row>
    <row r="13" spans="1:86" ht="36.75" customHeight="1" x14ac:dyDescent="0.2">
      <c r="A13" s="76">
        <v>7</v>
      </c>
      <c r="B13" s="83">
        <v>42802</v>
      </c>
      <c r="C13" s="74">
        <v>0.45833333333333331</v>
      </c>
      <c r="D13" s="76" t="s">
        <v>1069</v>
      </c>
      <c r="E13" s="76" t="s">
        <v>93</v>
      </c>
      <c r="F13" s="76" t="s">
        <v>228</v>
      </c>
      <c r="G13" s="76" t="s">
        <v>1070</v>
      </c>
      <c r="H13" s="76" t="s">
        <v>270</v>
      </c>
      <c r="I13" s="76" t="s">
        <v>93</v>
      </c>
      <c r="J13" s="76" t="s">
        <v>390</v>
      </c>
      <c r="K13" s="76" t="s">
        <v>93</v>
      </c>
      <c r="L13" s="76" t="s">
        <v>93</v>
      </c>
      <c r="M13" s="76" t="s">
        <v>93</v>
      </c>
      <c r="N13" s="76" t="s">
        <v>93</v>
      </c>
      <c r="O13" s="76" t="s">
        <v>93</v>
      </c>
      <c r="P13" s="76" t="s">
        <v>93</v>
      </c>
      <c r="Q13" s="146" t="s">
        <v>1071</v>
      </c>
      <c r="R13" s="76" t="s">
        <v>1072</v>
      </c>
      <c r="S13" s="76" t="s">
        <v>101</v>
      </c>
      <c r="T13" s="76">
        <v>503</v>
      </c>
      <c r="U13" s="76" t="s">
        <v>1073</v>
      </c>
      <c r="V13" s="76" t="s">
        <v>456</v>
      </c>
      <c r="W13" s="76" t="s">
        <v>323</v>
      </c>
      <c r="X13" s="79">
        <v>40977</v>
      </c>
      <c r="Y13" s="80" t="str">
        <f t="shared" si="0"/>
        <v>4 ปี, 11 เดือน</v>
      </c>
      <c r="Z13" s="80" t="s">
        <v>242</v>
      </c>
      <c r="AA13" s="81" t="s">
        <v>1074</v>
      </c>
      <c r="AB13" s="81" t="s">
        <v>1075</v>
      </c>
      <c r="AC13" s="81">
        <v>0</v>
      </c>
      <c r="AD13" s="81">
        <v>9</v>
      </c>
      <c r="AE13" s="81">
        <v>9</v>
      </c>
      <c r="AF13" s="81" t="s">
        <v>1076</v>
      </c>
      <c r="AG13" s="84" t="s">
        <v>1077</v>
      </c>
      <c r="AH13" s="83">
        <v>32419</v>
      </c>
      <c r="AI13" s="84" t="s">
        <v>248</v>
      </c>
      <c r="AJ13" s="81">
        <v>54</v>
      </c>
      <c r="AK13" s="80" t="str">
        <f t="shared" si="1"/>
        <v>28 ปี, 5 เดือน</v>
      </c>
      <c r="AL13" s="99">
        <v>42939</v>
      </c>
      <c r="AM13" s="119">
        <v>1</v>
      </c>
      <c r="AN13" s="81">
        <v>0</v>
      </c>
      <c r="AO13" s="81">
        <v>0</v>
      </c>
      <c r="AP13" s="81">
        <v>1</v>
      </c>
      <c r="AQ13" s="81">
        <v>0</v>
      </c>
      <c r="AR13" s="81">
        <f t="shared" si="2"/>
        <v>1</v>
      </c>
      <c r="AS13" s="81">
        <f t="shared" si="2"/>
        <v>0</v>
      </c>
      <c r="AT13" s="87" t="s">
        <v>116</v>
      </c>
      <c r="AU13" s="26" t="s">
        <v>93</v>
      </c>
      <c r="AV13" s="88" t="s">
        <v>93</v>
      </c>
      <c r="AW13" s="89"/>
      <c r="AX13" s="89"/>
      <c r="AY13" s="90"/>
      <c r="AZ13" s="90"/>
      <c r="BA13" s="90"/>
      <c r="BB13" s="90"/>
      <c r="BC13" s="91"/>
      <c r="BD13" s="91" t="s">
        <v>269</v>
      </c>
      <c r="BE13" s="87" t="s">
        <v>93</v>
      </c>
      <c r="BF13" s="87" t="s">
        <v>93</v>
      </c>
      <c r="BG13" s="87" t="s">
        <v>93</v>
      </c>
      <c r="BH13" s="87" t="s">
        <v>93</v>
      </c>
      <c r="BI13" s="92"/>
      <c r="BJ13" s="92"/>
      <c r="BK13" s="92"/>
      <c r="BL13" s="92"/>
      <c r="BM13" s="92"/>
      <c r="BN13" s="93"/>
      <c r="BO13" s="94" t="s">
        <v>389</v>
      </c>
      <c r="BP13" s="94" t="s">
        <v>390</v>
      </c>
      <c r="BQ13" s="94"/>
      <c r="BR13" s="94"/>
      <c r="BS13" s="94" t="s">
        <v>391</v>
      </c>
      <c r="BT13" s="94" t="s">
        <v>317</v>
      </c>
      <c r="BU13" s="94" t="s">
        <v>392</v>
      </c>
      <c r="BV13" s="100" t="s">
        <v>93</v>
      </c>
      <c r="BW13" s="94" t="s">
        <v>96</v>
      </c>
      <c r="BX13" s="94" t="s">
        <v>393</v>
      </c>
      <c r="BY13" s="94" t="s">
        <v>394</v>
      </c>
      <c r="BZ13" s="94" t="s">
        <v>267</v>
      </c>
      <c r="CA13" s="94"/>
      <c r="CB13" s="94" t="s">
        <v>85</v>
      </c>
      <c r="CC13" s="94"/>
      <c r="CD13" s="96" t="s">
        <v>395</v>
      </c>
      <c r="CE13" s="92" t="s">
        <v>317</v>
      </c>
      <c r="CF13" s="92" t="s">
        <v>396</v>
      </c>
      <c r="CG13" s="92"/>
      <c r="CH13" s="92"/>
    </row>
    <row r="14" spans="1:86" ht="36.75" customHeight="1" x14ac:dyDescent="0.2">
      <c r="A14" s="81">
        <v>8</v>
      </c>
      <c r="B14" s="184">
        <v>42804</v>
      </c>
      <c r="C14" s="185">
        <v>0.63888888888888895</v>
      </c>
      <c r="D14" s="186" t="s">
        <v>1078</v>
      </c>
      <c r="E14" s="76" t="s">
        <v>93</v>
      </c>
      <c r="F14" s="76" t="s">
        <v>93</v>
      </c>
      <c r="G14" s="76" t="s">
        <v>1079</v>
      </c>
      <c r="H14" s="76" t="s">
        <v>93</v>
      </c>
      <c r="I14" s="76" t="s">
        <v>231</v>
      </c>
      <c r="J14" s="76" t="s">
        <v>93</v>
      </c>
      <c r="K14" s="76" t="s">
        <v>93</v>
      </c>
      <c r="L14" s="76" t="s">
        <v>234</v>
      </c>
      <c r="M14" s="76" t="s">
        <v>93</v>
      </c>
      <c r="N14" s="76" t="s">
        <v>317</v>
      </c>
      <c r="O14" s="76" t="s">
        <v>275</v>
      </c>
      <c r="P14" s="76" t="s">
        <v>93</v>
      </c>
      <c r="Q14" s="181" t="s">
        <v>1080</v>
      </c>
      <c r="R14" s="81" t="s">
        <v>1081</v>
      </c>
      <c r="S14" s="76" t="s">
        <v>100</v>
      </c>
      <c r="T14" s="76">
        <v>919</v>
      </c>
      <c r="U14" s="76" t="s">
        <v>1082</v>
      </c>
      <c r="V14" s="76" t="s">
        <v>456</v>
      </c>
      <c r="W14" s="76" t="s">
        <v>323</v>
      </c>
      <c r="X14" s="79">
        <v>40203</v>
      </c>
      <c r="Y14" s="80" t="str">
        <f t="shared" si="0"/>
        <v>7 ปี, 1 เดือน</v>
      </c>
      <c r="Z14" s="81" t="s">
        <v>242</v>
      </c>
      <c r="AA14" s="76" t="s">
        <v>243</v>
      </c>
      <c r="AB14" s="76" t="s">
        <v>1083</v>
      </c>
      <c r="AC14" s="81">
        <v>0</v>
      </c>
      <c r="AD14" s="81">
        <v>1</v>
      </c>
      <c r="AE14" s="81">
        <v>0</v>
      </c>
      <c r="AF14" s="81" t="s">
        <v>1084</v>
      </c>
      <c r="AG14" s="84" t="s">
        <v>1085</v>
      </c>
      <c r="AH14" s="79">
        <v>36923</v>
      </c>
      <c r="AI14" s="84" t="s">
        <v>248</v>
      </c>
      <c r="AJ14" s="81">
        <v>59</v>
      </c>
      <c r="AK14" s="80" t="str">
        <f t="shared" si="1"/>
        <v>16 ปี, 1 เดือน</v>
      </c>
      <c r="AL14" s="83">
        <v>43126</v>
      </c>
      <c r="AM14" s="81">
        <v>1</v>
      </c>
      <c r="AN14" s="76">
        <v>0</v>
      </c>
      <c r="AO14" s="76">
        <v>10</v>
      </c>
      <c r="AP14" s="76">
        <v>0</v>
      </c>
      <c r="AQ14" s="76">
        <v>0</v>
      </c>
      <c r="AR14" s="81">
        <f>AQ123</f>
        <v>0</v>
      </c>
      <c r="AS14" s="81">
        <f t="shared" si="2"/>
        <v>10</v>
      </c>
      <c r="AT14" s="87" t="s">
        <v>118</v>
      </c>
      <c r="AU14" s="87" t="s">
        <v>115</v>
      </c>
      <c r="AV14" s="88" t="s">
        <v>84</v>
      </c>
      <c r="AW14" s="89"/>
      <c r="AX14" s="89"/>
      <c r="AY14" s="90"/>
      <c r="AZ14" s="90"/>
      <c r="BA14" s="90"/>
      <c r="BB14" s="90"/>
      <c r="BC14" s="91"/>
      <c r="BD14" s="91" t="s">
        <v>250</v>
      </c>
      <c r="BE14" s="87" t="s">
        <v>93</v>
      </c>
      <c r="BF14" s="87" t="s">
        <v>93</v>
      </c>
      <c r="BG14" s="87" t="s">
        <v>93</v>
      </c>
      <c r="BH14" s="87" t="s">
        <v>93</v>
      </c>
      <c r="BI14" s="92"/>
      <c r="BJ14" s="92"/>
      <c r="BK14" s="92"/>
      <c r="BL14" s="92"/>
      <c r="BM14" s="92"/>
      <c r="BN14" s="93"/>
      <c r="BO14" s="94" t="s">
        <v>408</v>
      </c>
      <c r="BP14" s="100" t="s">
        <v>93</v>
      </c>
      <c r="BQ14" s="94"/>
      <c r="BR14" s="94"/>
      <c r="BS14" s="94" t="s">
        <v>409</v>
      </c>
      <c r="BT14" s="100" t="s">
        <v>93</v>
      </c>
      <c r="BU14" s="94" t="s">
        <v>410</v>
      </c>
      <c r="BV14" s="94"/>
      <c r="BW14" s="94" t="s">
        <v>411</v>
      </c>
      <c r="BX14" s="94" t="s">
        <v>412</v>
      </c>
      <c r="BY14" s="94" t="s">
        <v>413</v>
      </c>
      <c r="BZ14" s="94" t="s">
        <v>267</v>
      </c>
      <c r="CA14" s="94"/>
      <c r="CB14" s="94" t="s">
        <v>414</v>
      </c>
      <c r="CC14" s="94"/>
      <c r="CD14" s="96" t="s">
        <v>411</v>
      </c>
      <c r="CE14" s="100" t="s">
        <v>93</v>
      </c>
      <c r="CF14" s="92" t="s">
        <v>415</v>
      </c>
      <c r="CG14" s="92"/>
      <c r="CH14" s="92"/>
    </row>
    <row r="15" spans="1:86" ht="36.75" customHeight="1" x14ac:dyDescent="0.2">
      <c r="A15" s="76">
        <v>9</v>
      </c>
      <c r="B15" s="79">
        <v>42806</v>
      </c>
      <c r="C15" s="74">
        <v>0.55902777777777779</v>
      </c>
      <c r="D15" s="76" t="s">
        <v>1086</v>
      </c>
      <c r="E15" s="76" t="s">
        <v>1087</v>
      </c>
      <c r="F15" s="76" t="s">
        <v>1088</v>
      </c>
      <c r="G15" s="76" t="s">
        <v>1089</v>
      </c>
      <c r="H15" s="76" t="s">
        <v>93</v>
      </c>
      <c r="I15" s="76" t="s">
        <v>231</v>
      </c>
      <c r="J15" s="76" t="s">
        <v>93</v>
      </c>
      <c r="K15" s="76" t="s">
        <v>93</v>
      </c>
      <c r="L15" s="76" t="s">
        <v>234</v>
      </c>
      <c r="M15" s="76" t="s">
        <v>296</v>
      </c>
      <c r="N15" s="76" t="s">
        <v>93</v>
      </c>
      <c r="O15" s="76" t="s">
        <v>93</v>
      </c>
      <c r="P15" s="76" t="s">
        <v>93</v>
      </c>
      <c r="Q15" s="146" t="s">
        <v>1090</v>
      </c>
      <c r="R15" s="76" t="s">
        <v>1091</v>
      </c>
      <c r="S15" s="76" t="s">
        <v>101</v>
      </c>
      <c r="T15" s="76">
        <v>563</v>
      </c>
      <c r="U15" s="76" t="s">
        <v>1092</v>
      </c>
      <c r="V15" s="76" t="s">
        <v>497</v>
      </c>
      <c r="W15" s="187" t="s">
        <v>104</v>
      </c>
      <c r="X15" s="79">
        <v>25926</v>
      </c>
      <c r="Y15" s="80" t="str">
        <f t="shared" si="0"/>
        <v>46 ปี, 2 เดือน</v>
      </c>
      <c r="Z15" s="80" t="s">
        <v>242</v>
      </c>
      <c r="AA15" s="81" t="s">
        <v>1093</v>
      </c>
      <c r="AB15" s="81" t="s">
        <v>1094</v>
      </c>
      <c r="AC15" s="81" t="s">
        <v>1095</v>
      </c>
      <c r="AD15" s="81">
        <v>9</v>
      </c>
      <c r="AE15" s="81">
        <v>1</v>
      </c>
      <c r="AF15" s="81" t="s">
        <v>1096</v>
      </c>
      <c r="AG15" s="84" t="s">
        <v>1097</v>
      </c>
      <c r="AH15" s="83"/>
      <c r="AI15" s="84" t="s">
        <v>248</v>
      </c>
      <c r="AJ15" s="81"/>
      <c r="AK15" s="80" t="str">
        <f t="shared" si="1"/>
        <v>117 ปี, 2 เดือน</v>
      </c>
      <c r="AL15" s="99">
        <v>43575</v>
      </c>
      <c r="AM15" s="80">
        <v>1</v>
      </c>
      <c r="AN15" s="76">
        <v>0</v>
      </c>
      <c r="AO15" s="76">
        <v>0</v>
      </c>
      <c r="AP15" s="76">
        <v>2</v>
      </c>
      <c r="AQ15" s="76">
        <v>0</v>
      </c>
      <c r="AR15" s="81">
        <f t="shared" si="2"/>
        <v>2</v>
      </c>
      <c r="AS15" s="81">
        <f t="shared" si="2"/>
        <v>0</v>
      </c>
      <c r="AT15" s="87" t="s">
        <v>368</v>
      </c>
      <c r="AU15" s="87" t="s">
        <v>122</v>
      </c>
      <c r="AV15" s="88" t="s">
        <v>84</v>
      </c>
      <c r="AW15" s="89"/>
      <c r="AX15" s="89"/>
      <c r="AY15" s="90"/>
      <c r="AZ15" s="90"/>
      <c r="BA15" s="90"/>
      <c r="BB15" s="90"/>
      <c r="BC15" s="91"/>
      <c r="BD15" s="91" t="s">
        <v>269</v>
      </c>
      <c r="BE15" s="87" t="s">
        <v>93</v>
      </c>
      <c r="BF15" s="87" t="s">
        <v>93</v>
      </c>
      <c r="BG15" s="87" t="s">
        <v>93</v>
      </c>
      <c r="BH15" s="87" t="s">
        <v>93</v>
      </c>
      <c r="BI15" s="92"/>
      <c r="BJ15" s="92"/>
      <c r="BK15" s="92"/>
      <c r="BL15" s="92"/>
      <c r="BM15" s="92"/>
      <c r="BN15" s="93"/>
      <c r="BO15" s="100" t="s">
        <v>93</v>
      </c>
      <c r="BP15" s="94"/>
      <c r="BQ15" s="94"/>
      <c r="BR15" s="94"/>
      <c r="BS15" s="94" t="s">
        <v>317</v>
      </c>
      <c r="BT15" s="94"/>
      <c r="BU15" s="94" t="s">
        <v>408</v>
      </c>
      <c r="BV15" s="94"/>
      <c r="BW15" s="94" t="s">
        <v>425</v>
      </c>
      <c r="BX15" s="94" t="s">
        <v>426</v>
      </c>
      <c r="BY15" s="100" t="s">
        <v>93</v>
      </c>
      <c r="BZ15" s="94" t="s">
        <v>368</v>
      </c>
      <c r="CA15" s="94"/>
      <c r="CB15" s="94" t="s">
        <v>427</v>
      </c>
      <c r="CC15" s="94"/>
      <c r="CD15" s="96" t="s">
        <v>352</v>
      </c>
      <c r="CE15" s="92"/>
      <c r="CF15" s="92" t="s">
        <v>317</v>
      </c>
      <c r="CG15" s="92"/>
      <c r="CH15" s="92"/>
    </row>
    <row r="16" spans="1:86" ht="36.75" customHeight="1" x14ac:dyDescent="0.2">
      <c r="A16" s="76">
        <v>10</v>
      </c>
      <c r="B16" s="79">
        <v>42806</v>
      </c>
      <c r="C16" s="74">
        <v>0.69097222222222221</v>
      </c>
      <c r="D16" s="76" t="s">
        <v>1098</v>
      </c>
      <c r="E16" s="76" t="s">
        <v>1099</v>
      </c>
      <c r="F16" s="76" t="s">
        <v>228</v>
      </c>
      <c r="G16" s="76" t="s">
        <v>1100</v>
      </c>
      <c r="H16" s="76" t="s">
        <v>270</v>
      </c>
      <c r="I16" s="76" t="s">
        <v>93</v>
      </c>
      <c r="J16" s="76" t="s">
        <v>93</v>
      </c>
      <c r="K16" s="76" t="s">
        <v>233</v>
      </c>
      <c r="L16" s="76" t="s">
        <v>234</v>
      </c>
      <c r="M16" s="76" t="s">
        <v>409</v>
      </c>
      <c r="N16" s="76" t="s">
        <v>321</v>
      </c>
      <c r="O16" s="76" t="s">
        <v>275</v>
      </c>
      <c r="P16" s="76" t="s">
        <v>299</v>
      </c>
      <c r="Q16" s="146" t="s">
        <v>1101</v>
      </c>
      <c r="R16" s="76" t="s">
        <v>1102</v>
      </c>
      <c r="S16" s="76" t="s">
        <v>276</v>
      </c>
      <c r="T16" s="76">
        <v>76</v>
      </c>
      <c r="U16" s="76" t="s">
        <v>1103</v>
      </c>
      <c r="V16" s="76" t="s">
        <v>412</v>
      </c>
      <c r="W16" s="81" t="s">
        <v>104</v>
      </c>
      <c r="X16" s="79">
        <v>37264</v>
      </c>
      <c r="Y16" s="80" t="str">
        <f t="shared" si="0"/>
        <v>15 ปี, 2 เดือน</v>
      </c>
      <c r="Z16" s="80" t="s">
        <v>242</v>
      </c>
      <c r="AA16" s="81" t="s">
        <v>939</v>
      </c>
      <c r="AB16" s="81" t="s">
        <v>1104</v>
      </c>
      <c r="AC16" s="81">
        <v>0</v>
      </c>
      <c r="AD16" s="81">
        <v>9</v>
      </c>
      <c r="AE16" s="81">
        <v>9</v>
      </c>
      <c r="AF16" s="81" t="s">
        <v>1105</v>
      </c>
      <c r="AG16" s="84" t="s">
        <v>1106</v>
      </c>
      <c r="AH16" s="103">
        <v>35121</v>
      </c>
      <c r="AI16" s="84" t="s">
        <v>248</v>
      </c>
      <c r="AJ16" s="81">
        <v>55</v>
      </c>
      <c r="AK16" s="80" t="str">
        <f t="shared" si="1"/>
        <v>21 ปี, 0 เดือน</v>
      </c>
      <c r="AL16" s="99">
        <v>42813</v>
      </c>
      <c r="AM16" s="80">
        <v>1</v>
      </c>
      <c r="AN16" s="76">
        <v>0</v>
      </c>
      <c r="AO16" s="76">
        <v>0</v>
      </c>
      <c r="AP16" s="76">
        <v>0</v>
      </c>
      <c r="AQ16" s="76">
        <v>1</v>
      </c>
      <c r="AR16" s="81">
        <f t="shared" si="2"/>
        <v>0</v>
      </c>
      <c r="AS16" s="81">
        <f t="shared" si="2"/>
        <v>1</v>
      </c>
      <c r="AT16" s="87" t="s">
        <v>116</v>
      </c>
      <c r="AU16" s="87" t="s">
        <v>123</v>
      </c>
      <c r="AV16" s="88" t="s">
        <v>84</v>
      </c>
      <c r="AW16" s="89"/>
      <c r="AX16" s="89"/>
      <c r="AY16" s="90"/>
      <c r="AZ16" s="90"/>
      <c r="BA16" s="90"/>
      <c r="BB16" s="90"/>
      <c r="BC16" s="104"/>
      <c r="BD16" s="104" t="s">
        <v>269</v>
      </c>
      <c r="BE16" s="87" t="s">
        <v>93</v>
      </c>
      <c r="BF16" s="87" t="s">
        <v>93</v>
      </c>
      <c r="BG16" s="87" t="s">
        <v>93</v>
      </c>
      <c r="BH16" s="87" t="s">
        <v>93</v>
      </c>
      <c r="BI16" s="92"/>
      <c r="BJ16" s="92"/>
      <c r="BK16" s="92"/>
      <c r="BL16" s="92"/>
      <c r="BM16" s="92"/>
      <c r="BN16" s="93"/>
      <c r="BO16" s="94"/>
      <c r="BP16" s="94"/>
      <c r="BQ16" s="94"/>
      <c r="BR16" s="94"/>
      <c r="BS16" s="100" t="s">
        <v>93</v>
      </c>
      <c r="BT16" s="94"/>
      <c r="BU16" s="100" t="s">
        <v>93</v>
      </c>
      <c r="BV16" s="94"/>
      <c r="BW16" s="94" t="s">
        <v>439</v>
      </c>
      <c r="BX16" s="94" t="s">
        <v>440</v>
      </c>
      <c r="BY16" s="94"/>
      <c r="BZ16" s="94" t="s">
        <v>441</v>
      </c>
      <c r="CA16" s="94"/>
      <c r="CB16" s="94" t="s">
        <v>442</v>
      </c>
      <c r="CC16" s="94"/>
      <c r="CD16" s="96" t="s">
        <v>443</v>
      </c>
      <c r="CE16" s="92"/>
      <c r="CF16" s="100" t="s">
        <v>93</v>
      </c>
      <c r="CG16" s="92"/>
      <c r="CH16" s="92"/>
    </row>
    <row r="17" spans="1:86" ht="36.75" customHeight="1" x14ac:dyDescent="0.2">
      <c r="A17" s="76">
        <v>11</v>
      </c>
      <c r="B17" s="79">
        <v>42808</v>
      </c>
      <c r="C17" s="74">
        <v>0.64583333333333337</v>
      </c>
      <c r="D17" s="76" t="s">
        <v>1107</v>
      </c>
      <c r="E17" s="76" t="s">
        <v>1108</v>
      </c>
      <c r="F17" s="76" t="s">
        <v>1109</v>
      </c>
      <c r="G17" s="76" t="s">
        <v>992</v>
      </c>
      <c r="H17" s="76" t="s">
        <v>93</v>
      </c>
      <c r="I17" s="76" t="s">
        <v>231</v>
      </c>
      <c r="J17" s="76" t="s">
        <v>93</v>
      </c>
      <c r="K17" s="76" t="s">
        <v>233</v>
      </c>
      <c r="L17" s="76" t="s">
        <v>93</v>
      </c>
      <c r="M17" s="76" t="s">
        <v>273</v>
      </c>
      <c r="N17" s="76" t="s">
        <v>93</v>
      </c>
      <c r="O17" s="76" t="s">
        <v>93</v>
      </c>
      <c r="P17" s="76" t="s">
        <v>299</v>
      </c>
      <c r="Q17" s="146" t="s">
        <v>1110</v>
      </c>
      <c r="R17" s="76" t="s">
        <v>1111</v>
      </c>
      <c r="S17" s="76" t="s">
        <v>100</v>
      </c>
      <c r="T17" s="76">
        <v>28</v>
      </c>
      <c r="U17" s="76" t="s">
        <v>1112</v>
      </c>
      <c r="V17" s="76" t="s">
        <v>602</v>
      </c>
      <c r="W17" s="76" t="s">
        <v>105</v>
      </c>
      <c r="X17" s="79">
        <v>41435</v>
      </c>
      <c r="Y17" s="80" t="str">
        <f t="shared" si="0"/>
        <v>3 ปี, 9 เดือน</v>
      </c>
      <c r="Z17" s="80" t="s">
        <v>242</v>
      </c>
      <c r="AA17" s="81" t="s">
        <v>243</v>
      </c>
      <c r="AB17" s="81" t="s">
        <v>1113</v>
      </c>
      <c r="AC17" s="81">
        <v>0</v>
      </c>
      <c r="AD17" s="81">
        <v>9</v>
      </c>
      <c r="AE17" s="81">
        <v>9</v>
      </c>
      <c r="AF17" s="81" t="s">
        <v>93</v>
      </c>
      <c r="AG17" s="84"/>
      <c r="AH17" s="83"/>
      <c r="AI17" s="84"/>
      <c r="AJ17" s="81"/>
      <c r="AK17" s="80" t="str">
        <f t="shared" si="1"/>
        <v>117 ปี, 2 เดือน</v>
      </c>
      <c r="AL17" s="99"/>
      <c r="AM17" s="80"/>
      <c r="AN17" s="76">
        <v>0</v>
      </c>
      <c r="AO17" s="76">
        <v>0</v>
      </c>
      <c r="AP17" s="76">
        <v>0</v>
      </c>
      <c r="AQ17" s="76">
        <v>0</v>
      </c>
      <c r="AR17" s="81">
        <f>+AN17+AP17</f>
        <v>0</v>
      </c>
      <c r="AS17" s="81">
        <f t="shared" si="2"/>
        <v>0</v>
      </c>
      <c r="AT17" s="87" t="s">
        <v>118</v>
      </c>
      <c r="AU17" s="87" t="s">
        <v>115</v>
      </c>
      <c r="AV17" s="88" t="s">
        <v>93</v>
      </c>
      <c r="AW17" s="89"/>
      <c r="AX17" s="89"/>
      <c r="AY17" s="90"/>
      <c r="AZ17" s="90"/>
      <c r="BA17" s="90"/>
      <c r="BB17" s="90"/>
      <c r="BC17" s="91"/>
      <c r="BD17" s="91" t="s">
        <v>345</v>
      </c>
      <c r="BE17" s="87" t="s">
        <v>93</v>
      </c>
      <c r="BF17" s="87" t="s">
        <v>93</v>
      </c>
      <c r="BG17" s="87" t="s">
        <v>93</v>
      </c>
      <c r="BH17" s="87" t="s">
        <v>93</v>
      </c>
      <c r="BI17" s="92"/>
      <c r="BJ17" s="92"/>
      <c r="BK17" s="92"/>
      <c r="BL17" s="92"/>
      <c r="BM17" s="92"/>
      <c r="BN17" s="93"/>
      <c r="BO17" s="94"/>
      <c r="BP17" s="94"/>
      <c r="BQ17" s="94"/>
      <c r="BR17" s="94"/>
      <c r="BS17" s="94"/>
      <c r="BT17" s="94"/>
      <c r="BU17" s="94"/>
      <c r="BV17" s="94"/>
      <c r="BW17" s="100" t="s">
        <v>93</v>
      </c>
      <c r="BX17" s="94" t="s">
        <v>456</v>
      </c>
      <c r="BY17" s="94"/>
      <c r="BZ17" s="94" t="s">
        <v>457</v>
      </c>
      <c r="CA17" s="94"/>
      <c r="CB17" s="94" t="s">
        <v>458</v>
      </c>
      <c r="CC17" s="94"/>
      <c r="CD17" s="96" t="s">
        <v>459</v>
      </c>
      <c r="CE17" s="92"/>
      <c r="CF17" s="92"/>
      <c r="CG17" s="92"/>
      <c r="CH17" s="92"/>
    </row>
    <row r="18" spans="1:86" ht="36.75" customHeight="1" x14ac:dyDescent="0.2">
      <c r="A18" s="76">
        <v>12</v>
      </c>
      <c r="B18" s="79">
        <v>42809</v>
      </c>
      <c r="C18" s="74">
        <v>4.5833333333333337E-2</v>
      </c>
      <c r="D18" s="76" t="s">
        <v>1114</v>
      </c>
      <c r="E18" s="76" t="s">
        <v>1115</v>
      </c>
      <c r="F18" s="76" t="s">
        <v>1115</v>
      </c>
      <c r="G18" s="76" t="s">
        <v>540</v>
      </c>
      <c r="H18" s="76" t="s">
        <v>93</v>
      </c>
      <c r="I18" s="76" t="s">
        <v>231</v>
      </c>
      <c r="J18" s="76" t="s">
        <v>390</v>
      </c>
      <c r="K18" s="76" t="s">
        <v>93</v>
      </c>
      <c r="L18" s="76" t="s">
        <v>93</v>
      </c>
      <c r="M18" s="76" t="s">
        <v>93</v>
      </c>
      <c r="N18" s="76" t="s">
        <v>93</v>
      </c>
      <c r="O18" s="76" t="s">
        <v>374</v>
      </c>
      <c r="P18" s="76" t="s">
        <v>299</v>
      </c>
      <c r="Q18" s="146" t="s">
        <v>1116</v>
      </c>
      <c r="R18" s="76" t="s">
        <v>1117</v>
      </c>
      <c r="S18" s="76" t="s">
        <v>100</v>
      </c>
      <c r="T18" s="76">
        <v>975</v>
      </c>
      <c r="U18" s="76" t="s">
        <v>1118</v>
      </c>
      <c r="V18" s="76" t="s">
        <v>456</v>
      </c>
      <c r="W18" s="76" t="s">
        <v>323</v>
      </c>
      <c r="X18" s="79">
        <v>41974</v>
      </c>
      <c r="Y18" s="80" t="str">
        <f t="shared" si="0"/>
        <v>2 ปี, 3 เดือน</v>
      </c>
      <c r="Z18" s="80" t="s">
        <v>242</v>
      </c>
      <c r="AA18" s="81" t="s">
        <v>243</v>
      </c>
      <c r="AB18" s="81" t="s">
        <v>1119</v>
      </c>
      <c r="AC18" s="81">
        <v>0</v>
      </c>
      <c r="AD18" s="81">
        <v>9</v>
      </c>
      <c r="AE18" s="81">
        <v>0</v>
      </c>
      <c r="AF18" s="81" t="s">
        <v>1120</v>
      </c>
      <c r="AG18" s="82" t="s">
        <v>1121</v>
      </c>
      <c r="AH18" s="83" t="s">
        <v>93</v>
      </c>
      <c r="AI18" s="84" t="s">
        <v>248</v>
      </c>
      <c r="AJ18" s="81"/>
      <c r="AK18" s="80" t="e">
        <f t="shared" si="1"/>
        <v>#VALUE!</v>
      </c>
      <c r="AL18" s="99">
        <v>43740</v>
      </c>
      <c r="AM18" s="80">
        <v>1</v>
      </c>
      <c r="AN18" s="76">
        <v>1</v>
      </c>
      <c r="AO18" s="76">
        <v>0</v>
      </c>
      <c r="AP18" s="76">
        <v>0</v>
      </c>
      <c r="AQ18" s="76">
        <v>0</v>
      </c>
      <c r="AR18" s="81">
        <f t="shared" si="2"/>
        <v>1</v>
      </c>
      <c r="AS18" s="81">
        <f t="shared" si="2"/>
        <v>0</v>
      </c>
      <c r="AT18" s="87" t="s">
        <v>118</v>
      </c>
      <c r="AU18" s="87" t="s">
        <v>115</v>
      </c>
      <c r="AV18" s="88" t="s">
        <v>84</v>
      </c>
      <c r="AW18" s="89"/>
      <c r="AX18" s="89"/>
      <c r="AY18" s="90"/>
      <c r="AZ18" s="90"/>
      <c r="BA18" s="90"/>
      <c r="BB18" s="90"/>
      <c r="BC18" s="91"/>
      <c r="BD18" s="104" t="s">
        <v>269</v>
      </c>
      <c r="BE18" s="76" t="s">
        <v>93</v>
      </c>
      <c r="BF18" s="76" t="s">
        <v>93</v>
      </c>
      <c r="BG18" s="76" t="s">
        <v>93</v>
      </c>
      <c r="BH18" s="76" t="s">
        <v>93</v>
      </c>
      <c r="BI18" s="92"/>
      <c r="BJ18" s="92"/>
      <c r="BK18" s="92"/>
      <c r="BL18" s="92"/>
      <c r="BM18" s="92"/>
      <c r="BN18" s="93"/>
      <c r="BO18" s="94"/>
      <c r="BP18" s="94"/>
      <c r="BQ18" s="94"/>
      <c r="BR18" s="94"/>
      <c r="BS18" s="94"/>
      <c r="BT18" s="94"/>
      <c r="BU18" s="94"/>
      <c r="BV18" s="94"/>
      <c r="BW18" s="94" t="s">
        <v>470</v>
      </c>
      <c r="BX18" s="94" t="s">
        <v>471</v>
      </c>
      <c r="BY18" s="94"/>
      <c r="BZ18" s="94" t="s">
        <v>115</v>
      </c>
      <c r="CA18" s="94"/>
      <c r="CB18" s="94" t="s">
        <v>472</v>
      </c>
      <c r="CC18" s="94"/>
      <c r="CD18" s="96" t="s">
        <v>473</v>
      </c>
      <c r="CE18" s="92"/>
      <c r="CF18" s="92"/>
      <c r="CG18" s="92"/>
      <c r="CH18" s="92"/>
    </row>
    <row r="19" spans="1:86" ht="36.75" customHeight="1" x14ac:dyDescent="0.2">
      <c r="A19" s="105">
        <v>13</v>
      </c>
      <c r="B19" s="110">
        <v>42809</v>
      </c>
      <c r="C19" s="107">
        <v>6.0416666666666667E-2</v>
      </c>
      <c r="D19" s="105" t="s">
        <v>1122</v>
      </c>
      <c r="E19" s="105" t="s">
        <v>654</v>
      </c>
      <c r="F19" s="105" t="s">
        <v>1123</v>
      </c>
      <c r="G19" s="105" t="s">
        <v>894</v>
      </c>
      <c r="H19" s="105" t="s">
        <v>270</v>
      </c>
      <c r="I19" s="105" t="s">
        <v>93</v>
      </c>
      <c r="J19" s="105" t="s">
        <v>93</v>
      </c>
      <c r="K19" s="105" t="s">
        <v>93</v>
      </c>
      <c r="L19" s="105" t="s">
        <v>234</v>
      </c>
      <c r="M19" s="105" t="s">
        <v>273</v>
      </c>
      <c r="N19" s="105" t="s">
        <v>93</v>
      </c>
      <c r="O19" s="105" t="s">
        <v>93</v>
      </c>
      <c r="P19" s="105" t="s">
        <v>299</v>
      </c>
      <c r="Q19" s="146" t="s">
        <v>1124</v>
      </c>
      <c r="R19" s="105" t="s">
        <v>1125</v>
      </c>
      <c r="S19" s="105" t="s">
        <v>100</v>
      </c>
      <c r="T19" s="105">
        <v>991</v>
      </c>
      <c r="U19" s="105" t="s">
        <v>1126</v>
      </c>
      <c r="V19" s="105" t="s">
        <v>300</v>
      </c>
      <c r="W19" s="105" t="s">
        <v>104</v>
      </c>
      <c r="X19" s="110">
        <v>40560</v>
      </c>
      <c r="Y19" s="80" t="str">
        <f t="shared" si="0"/>
        <v>6 ปี, 1 เดือน</v>
      </c>
      <c r="Z19" s="111" t="s">
        <v>242</v>
      </c>
      <c r="AA19" s="112" t="s">
        <v>243</v>
      </c>
      <c r="AB19" s="112" t="s">
        <v>1127</v>
      </c>
      <c r="AC19" s="112">
        <v>0</v>
      </c>
      <c r="AD19" s="112">
        <v>9</v>
      </c>
      <c r="AE19" s="112">
        <v>1</v>
      </c>
      <c r="AF19" s="112" t="s">
        <v>1128</v>
      </c>
      <c r="AG19" s="113" t="s">
        <v>1129</v>
      </c>
      <c r="AH19" s="114">
        <v>37837</v>
      </c>
      <c r="AI19" s="113" t="s">
        <v>248</v>
      </c>
      <c r="AJ19" s="112">
        <v>43</v>
      </c>
      <c r="AK19" s="80" t="str">
        <f t="shared" si="1"/>
        <v>13 ปี, 7 เดือน</v>
      </c>
      <c r="AL19" s="99">
        <v>43315</v>
      </c>
      <c r="AM19" s="111">
        <v>1</v>
      </c>
      <c r="AN19" s="105">
        <v>0</v>
      </c>
      <c r="AO19" s="105">
        <v>0</v>
      </c>
      <c r="AP19" s="105">
        <v>0</v>
      </c>
      <c r="AQ19" s="105">
        <v>2</v>
      </c>
      <c r="AR19" s="81">
        <f t="shared" si="2"/>
        <v>0</v>
      </c>
      <c r="AS19" s="81">
        <f t="shared" si="2"/>
        <v>2</v>
      </c>
      <c r="AT19" s="123" t="s">
        <v>368</v>
      </c>
      <c r="AU19" s="123" t="s">
        <v>122</v>
      </c>
      <c r="AV19" s="116" t="s">
        <v>369</v>
      </c>
      <c r="AW19" s="117"/>
      <c r="AX19" s="117"/>
      <c r="AY19" s="124"/>
      <c r="AZ19" s="124"/>
      <c r="BA19" s="124"/>
      <c r="BB19" s="124"/>
      <c r="BC19" s="188"/>
      <c r="BD19" s="118" t="s">
        <v>281</v>
      </c>
      <c r="BE19" s="105" t="s">
        <v>93</v>
      </c>
      <c r="BF19" s="105" t="s">
        <v>93</v>
      </c>
      <c r="BG19" s="105" t="s">
        <v>93</v>
      </c>
      <c r="BH19" s="105" t="s">
        <v>93</v>
      </c>
      <c r="BI19" s="119"/>
      <c r="BJ19" s="119"/>
      <c r="BK19" s="119"/>
      <c r="BL19" s="119"/>
      <c r="BM19" s="119"/>
      <c r="BN19" s="120"/>
      <c r="BO19" s="121"/>
      <c r="BP19" s="121"/>
      <c r="BQ19" s="121"/>
      <c r="BR19" s="121"/>
      <c r="BS19" s="121"/>
      <c r="BT19" s="121"/>
      <c r="BU19" s="121"/>
      <c r="BV19" s="121"/>
      <c r="BW19" s="121"/>
      <c r="BX19" s="121" t="s">
        <v>485</v>
      </c>
      <c r="BY19" s="121"/>
      <c r="BZ19" s="121" t="s">
        <v>150</v>
      </c>
      <c r="CA19" s="121"/>
      <c r="CB19" s="121" t="s">
        <v>486</v>
      </c>
      <c r="CC19" s="121"/>
      <c r="CD19" s="122" t="s">
        <v>368</v>
      </c>
      <c r="CE19" s="119"/>
      <c r="CF19" s="119"/>
      <c r="CG19" s="119"/>
      <c r="CH19" s="119"/>
    </row>
    <row r="20" spans="1:86" ht="36.75" customHeight="1" x14ac:dyDescent="0.2">
      <c r="A20" s="105">
        <v>14</v>
      </c>
      <c r="B20" s="189">
        <v>42811</v>
      </c>
      <c r="C20" s="107">
        <v>0.43055555555555558</v>
      </c>
      <c r="D20" s="105" t="s">
        <v>1130</v>
      </c>
      <c r="E20" s="105"/>
      <c r="F20" s="105"/>
      <c r="G20" s="105" t="s">
        <v>1131</v>
      </c>
      <c r="H20" s="105" t="s">
        <v>270</v>
      </c>
      <c r="I20" s="105" t="s">
        <v>231</v>
      </c>
      <c r="J20" s="105" t="s">
        <v>93</v>
      </c>
      <c r="K20" s="105" t="s">
        <v>233</v>
      </c>
      <c r="L20" s="105" t="s">
        <v>234</v>
      </c>
      <c r="M20" s="105" t="s">
        <v>409</v>
      </c>
      <c r="N20" s="105" t="s">
        <v>93</v>
      </c>
      <c r="O20" s="105" t="s">
        <v>236</v>
      </c>
      <c r="P20" s="105" t="s">
        <v>237</v>
      </c>
      <c r="Q20" s="181" t="s">
        <v>1132</v>
      </c>
      <c r="R20" s="105" t="s">
        <v>1133</v>
      </c>
      <c r="S20" s="105" t="s">
        <v>276</v>
      </c>
      <c r="T20" s="105" t="s">
        <v>1134</v>
      </c>
      <c r="U20" s="105" t="s">
        <v>1135</v>
      </c>
      <c r="V20" s="105" t="s">
        <v>456</v>
      </c>
      <c r="W20" s="105" t="s">
        <v>323</v>
      </c>
      <c r="X20" s="110">
        <v>40106</v>
      </c>
      <c r="Y20" s="80" t="str">
        <f t="shared" si="0"/>
        <v>7 ปี, 4 เดือน</v>
      </c>
      <c r="Z20" s="111" t="s">
        <v>242</v>
      </c>
      <c r="AA20" s="112" t="s">
        <v>939</v>
      </c>
      <c r="AB20" s="112" t="s">
        <v>1136</v>
      </c>
      <c r="AC20" s="112">
        <v>0</v>
      </c>
      <c r="AD20" s="112">
        <v>9</v>
      </c>
      <c r="AE20" s="112">
        <v>9</v>
      </c>
      <c r="AF20" s="112" t="s">
        <v>1137</v>
      </c>
      <c r="AG20" s="113" t="s">
        <v>1138</v>
      </c>
      <c r="AH20" s="114">
        <v>39041</v>
      </c>
      <c r="AI20" s="113" t="s">
        <v>248</v>
      </c>
      <c r="AJ20" s="112">
        <v>43</v>
      </c>
      <c r="AK20" s="80" t="str">
        <f t="shared" si="1"/>
        <v>10 ปี, 3 เดือน</v>
      </c>
      <c r="AL20" s="99">
        <v>43376</v>
      </c>
      <c r="AM20" s="111">
        <v>1</v>
      </c>
      <c r="AN20" s="105">
        <v>0</v>
      </c>
      <c r="AO20" s="105">
        <v>11</v>
      </c>
      <c r="AP20" s="105">
        <v>0</v>
      </c>
      <c r="AQ20" s="105">
        <v>0</v>
      </c>
      <c r="AR20" s="81">
        <f t="shared" si="2"/>
        <v>0</v>
      </c>
      <c r="AS20" s="81">
        <f t="shared" si="2"/>
        <v>11</v>
      </c>
      <c r="AT20" s="105" t="s">
        <v>118</v>
      </c>
      <c r="AU20" s="105" t="s">
        <v>115</v>
      </c>
      <c r="AV20" s="116" t="s">
        <v>84</v>
      </c>
      <c r="AW20" s="117"/>
      <c r="AX20" s="117"/>
      <c r="AY20" s="117"/>
      <c r="AZ20" s="117"/>
      <c r="BA20" s="117"/>
      <c r="BB20" s="117"/>
      <c r="BC20" s="118"/>
      <c r="BD20" s="118" t="s">
        <v>269</v>
      </c>
      <c r="BE20" s="105" t="s">
        <v>279</v>
      </c>
      <c r="BF20" s="105" t="s">
        <v>93</v>
      </c>
      <c r="BG20" s="105" t="s">
        <v>317</v>
      </c>
      <c r="BH20" s="105" t="s">
        <v>93</v>
      </c>
      <c r="BI20" s="123"/>
      <c r="BJ20" s="123"/>
      <c r="BK20" s="123"/>
      <c r="BL20" s="123"/>
      <c r="BM20" s="123"/>
      <c r="BN20" s="123"/>
      <c r="BO20" s="123"/>
      <c r="BP20" s="123"/>
      <c r="BQ20" s="123"/>
      <c r="BR20" s="123"/>
      <c r="BS20" s="123"/>
      <c r="BT20" s="123"/>
      <c r="BU20" s="123"/>
      <c r="BV20" s="123"/>
      <c r="BW20" s="123"/>
      <c r="BX20" s="123" t="s">
        <v>497</v>
      </c>
      <c r="BY20" s="123"/>
      <c r="BZ20" s="123" t="s">
        <v>151</v>
      </c>
      <c r="CA20" s="123"/>
      <c r="CB20" s="123" t="s">
        <v>498</v>
      </c>
      <c r="CC20" s="123"/>
      <c r="CD20" s="123" t="s">
        <v>441</v>
      </c>
      <c r="CE20" s="123"/>
      <c r="CF20" s="123"/>
      <c r="CG20" s="123"/>
      <c r="CH20" s="123"/>
    </row>
    <row r="21" spans="1:86" ht="36.75" customHeight="1" x14ac:dyDescent="0.2">
      <c r="A21" s="76">
        <v>15</v>
      </c>
      <c r="B21" s="103">
        <v>42811</v>
      </c>
      <c r="C21" s="74">
        <v>0.59375</v>
      </c>
      <c r="D21" s="190" t="s">
        <v>1139</v>
      </c>
      <c r="E21" s="76" t="s">
        <v>1140</v>
      </c>
      <c r="F21" s="76" t="s">
        <v>1140</v>
      </c>
      <c r="G21" s="76" t="s">
        <v>1141</v>
      </c>
      <c r="H21" s="76" t="s">
        <v>230</v>
      </c>
      <c r="I21" s="76" t="s">
        <v>231</v>
      </c>
      <c r="J21" s="76" t="s">
        <v>294</v>
      </c>
      <c r="K21" s="76" t="s">
        <v>295</v>
      </c>
      <c r="L21" s="76" t="s">
        <v>234</v>
      </c>
      <c r="M21" s="76" t="s">
        <v>273</v>
      </c>
      <c r="N21" s="76" t="s">
        <v>93</v>
      </c>
      <c r="O21" s="76" t="s">
        <v>275</v>
      </c>
      <c r="P21" s="76" t="s">
        <v>299</v>
      </c>
      <c r="Q21" s="146" t="s">
        <v>1142</v>
      </c>
      <c r="R21" s="81" t="s">
        <v>1143</v>
      </c>
      <c r="S21" s="76" t="s">
        <v>101</v>
      </c>
      <c r="T21" s="76">
        <v>446</v>
      </c>
      <c r="U21" s="76" t="s">
        <v>1144</v>
      </c>
      <c r="V21" s="76" t="s">
        <v>456</v>
      </c>
      <c r="W21" s="76" t="s">
        <v>323</v>
      </c>
      <c r="X21" s="79">
        <v>40287</v>
      </c>
      <c r="Y21" s="80" t="str">
        <f t="shared" si="0"/>
        <v>6 ปี, 10 เดือน</v>
      </c>
      <c r="Z21" s="80" t="s">
        <v>242</v>
      </c>
      <c r="AA21" s="81" t="s">
        <v>1145</v>
      </c>
      <c r="AB21" s="81" t="s">
        <v>1146</v>
      </c>
      <c r="AC21" s="81">
        <v>0</v>
      </c>
      <c r="AD21" s="81">
        <v>9</v>
      </c>
      <c r="AE21" s="81">
        <v>1</v>
      </c>
      <c r="AF21" s="81" t="s">
        <v>1147</v>
      </c>
      <c r="AG21" s="84" t="s">
        <v>1148</v>
      </c>
      <c r="AH21" s="83">
        <v>40394</v>
      </c>
      <c r="AI21" s="84" t="s">
        <v>248</v>
      </c>
      <c r="AJ21" s="81">
        <v>48</v>
      </c>
      <c r="AK21" s="80" t="str">
        <f t="shared" si="1"/>
        <v>6 ปี, 7 เดือน</v>
      </c>
      <c r="AL21" s="99">
        <v>43680</v>
      </c>
      <c r="AM21" s="80">
        <v>1</v>
      </c>
      <c r="AN21" s="76">
        <v>0</v>
      </c>
      <c r="AO21" s="76">
        <v>3</v>
      </c>
      <c r="AP21" s="76">
        <v>2</v>
      </c>
      <c r="AQ21" s="76">
        <v>0</v>
      </c>
      <c r="AR21" s="81">
        <f t="shared" si="2"/>
        <v>2</v>
      </c>
      <c r="AS21" s="81">
        <f t="shared" si="2"/>
        <v>3</v>
      </c>
      <c r="AT21" s="87" t="s">
        <v>116</v>
      </c>
      <c r="AU21" s="87" t="s">
        <v>122</v>
      </c>
      <c r="AV21" s="88" t="s">
        <v>84</v>
      </c>
      <c r="AW21" s="89"/>
      <c r="AX21" s="89"/>
      <c r="AY21" s="90"/>
      <c r="AZ21" s="90"/>
      <c r="BA21" s="90"/>
      <c r="BB21" s="90"/>
      <c r="BC21" s="26"/>
      <c r="BD21" s="26" t="s">
        <v>269</v>
      </c>
      <c r="BE21" s="76" t="s">
        <v>93</v>
      </c>
      <c r="BF21" s="76" t="s">
        <v>93</v>
      </c>
      <c r="BG21" s="76" t="s">
        <v>93</v>
      </c>
      <c r="BH21" s="76" t="s">
        <v>93</v>
      </c>
      <c r="BI21" s="77"/>
      <c r="BJ21" s="77"/>
      <c r="BK21" s="77"/>
      <c r="BL21" s="77"/>
      <c r="BM21" s="77"/>
      <c r="BN21" s="77"/>
      <c r="BO21" s="77"/>
      <c r="BP21" s="77"/>
      <c r="BQ21" s="77"/>
      <c r="BR21" s="77"/>
      <c r="BS21" s="77"/>
      <c r="BT21" s="77"/>
      <c r="BU21" s="77"/>
      <c r="BV21" s="77"/>
      <c r="BW21" s="77"/>
      <c r="BX21" s="77" t="s">
        <v>511</v>
      </c>
      <c r="BY21" s="77"/>
      <c r="BZ21" s="77" t="s">
        <v>512</v>
      </c>
      <c r="CA21" s="77"/>
      <c r="CB21" s="77" t="s">
        <v>513</v>
      </c>
      <c r="CC21" s="77"/>
      <c r="CD21" s="77" t="s">
        <v>457</v>
      </c>
      <c r="CE21" s="77"/>
      <c r="CF21" s="77"/>
      <c r="CG21" s="77"/>
      <c r="CH21" s="77"/>
    </row>
    <row r="22" spans="1:86" ht="36.75" customHeight="1" x14ac:dyDescent="0.2">
      <c r="A22" s="75">
        <v>16</v>
      </c>
      <c r="B22" s="160">
        <v>42812</v>
      </c>
      <c r="C22" s="179">
        <v>0.8881944444444444</v>
      </c>
      <c r="D22" s="191" t="s">
        <v>1149</v>
      </c>
      <c r="E22" s="75" t="s">
        <v>1150</v>
      </c>
      <c r="F22" s="75" t="s">
        <v>1151</v>
      </c>
      <c r="G22" s="75" t="s">
        <v>555</v>
      </c>
      <c r="H22" s="75" t="s">
        <v>93</v>
      </c>
      <c r="I22" s="75" t="s">
        <v>93</v>
      </c>
      <c r="J22" s="75" t="s">
        <v>93</v>
      </c>
      <c r="K22" s="75" t="s">
        <v>93</v>
      </c>
      <c r="L22" s="75" t="s">
        <v>93</v>
      </c>
      <c r="M22" s="75" t="s">
        <v>93</v>
      </c>
      <c r="N22" s="75" t="s">
        <v>274</v>
      </c>
      <c r="O22" s="75" t="s">
        <v>93</v>
      </c>
      <c r="P22" s="75" t="s">
        <v>93</v>
      </c>
      <c r="Q22" s="168" t="s">
        <v>1152</v>
      </c>
      <c r="R22" s="75" t="s">
        <v>1153</v>
      </c>
      <c r="S22" s="75" t="s">
        <v>101</v>
      </c>
      <c r="T22" s="75">
        <v>651</v>
      </c>
      <c r="U22" s="75" t="s">
        <v>1005</v>
      </c>
      <c r="V22" s="75" t="s">
        <v>602</v>
      </c>
      <c r="W22" s="75" t="s">
        <v>105</v>
      </c>
      <c r="X22" s="163">
        <v>39682</v>
      </c>
      <c r="Y22" s="111" t="str">
        <f t="shared" si="0"/>
        <v>8 ปี, 6 เดือน</v>
      </c>
      <c r="Z22" s="164" t="s">
        <v>242</v>
      </c>
      <c r="AA22" s="165" t="s">
        <v>977</v>
      </c>
      <c r="AB22" s="165" t="s">
        <v>1006</v>
      </c>
      <c r="AC22" s="165">
        <v>0</v>
      </c>
      <c r="AD22" s="165">
        <v>9</v>
      </c>
      <c r="AE22" s="165">
        <v>9</v>
      </c>
      <c r="AF22" s="165" t="s">
        <v>1154</v>
      </c>
      <c r="AG22" s="166" t="s">
        <v>1155</v>
      </c>
      <c r="AH22" s="160">
        <v>34026</v>
      </c>
      <c r="AI22" s="166" t="s">
        <v>248</v>
      </c>
      <c r="AJ22" s="165">
        <v>58</v>
      </c>
      <c r="AK22" s="111" t="str">
        <f t="shared" si="1"/>
        <v>24 ปี, 0 เดือน</v>
      </c>
      <c r="AL22" s="167">
        <v>42800</v>
      </c>
      <c r="AM22" s="164">
        <v>1</v>
      </c>
      <c r="AN22" s="75">
        <v>0</v>
      </c>
      <c r="AO22" s="75">
        <v>0</v>
      </c>
      <c r="AP22" s="75">
        <v>0</v>
      </c>
      <c r="AQ22" s="75">
        <v>3</v>
      </c>
      <c r="AR22" s="112">
        <f t="shared" si="2"/>
        <v>0</v>
      </c>
      <c r="AS22" s="112">
        <f t="shared" si="2"/>
        <v>3</v>
      </c>
      <c r="AT22" s="168" t="s">
        <v>368</v>
      </c>
      <c r="AU22" s="168" t="s">
        <v>93</v>
      </c>
      <c r="AV22" s="169" t="s">
        <v>369</v>
      </c>
      <c r="AW22" s="170"/>
      <c r="AX22" s="170"/>
      <c r="AY22" s="171"/>
      <c r="AZ22" s="171"/>
      <c r="BA22" s="171"/>
      <c r="BB22" s="171"/>
      <c r="BC22" s="168"/>
      <c r="BD22" s="168" t="s">
        <v>269</v>
      </c>
      <c r="BE22" s="75" t="s">
        <v>93</v>
      </c>
      <c r="BF22" s="168" t="s">
        <v>1156</v>
      </c>
      <c r="BG22" s="168" t="s">
        <v>93</v>
      </c>
      <c r="BH22" s="168" t="s">
        <v>1156</v>
      </c>
      <c r="BI22" s="92"/>
      <c r="BJ22" s="92"/>
      <c r="BK22" s="92"/>
      <c r="BL22" s="92"/>
      <c r="BM22" s="92"/>
      <c r="BN22" s="93"/>
      <c r="BO22" s="94"/>
      <c r="BP22" s="94"/>
      <c r="BQ22" s="94"/>
      <c r="BR22" s="94"/>
      <c r="BS22" s="94"/>
      <c r="BT22" s="94"/>
      <c r="BU22" s="94"/>
      <c r="BV22" s="94"/>
      <c r="BW22" s="94"/>
      <c r="BX22" s="94" t="s">
        <v>816</v>
      </c>
      <c r="BY22" s="94"/>
      <c r="BZ22" s="94" t="s">
        <v>551</v>
      </c>
      <c r="CA22" s="94"/>
      <c r="CB22" s="94" t="s">
        <v>86</v>
      </c>
      <c r="CC22" s="94"/>
      <c r="CD22" s="96" t="s">
        <v>150</v>
      </c>
      <c r="CE22" s="92"/>
      <c r="CF22" s="92"/>
      <c r="CG22" s="92"/>
      <c r="CH22" s="92"/>
    </row>
    <row r="23" spans="1:86" ht="36.75" customHeight="1" x14ac:dyDescent="0.2">
      <c r="A23" s="76">
        <v>17</v>
      </c>
      <c r="B23" s="83">
        <v>42813</v>
      </c>
      <c r="C23" s="74">
        <v>0.73958333333333337</v>
      </c>
      <c r="D23" s="76" t="s">
        <v>1157</v>
      </c>
      <c r="E23" s="76" t="s">
        <v>605</v>
      </c>
      <c r="F23" s="76" t="s">
        <v>606</v>
      </c>
      <c r="G23" s="76" t="s">
        <v>607</v>
      </c>
      <c r="H23" s="76" t="s">
        <v>93</v>
      </c>
      <c r="I23" s="76" t="s">
        <v>231</v>
      </c>
      <c r="J23" s="76" t="s">
        <v>93</v>
      </c>
      <c r="K23" s="76" t="s">
        <v>93</v>
      </c>
      <c r="L23" s="76" t="s">
        <v>234</v>
      </c>
      <c r="M23" s="76" t="s">
        <v>93</v>
      </c>
      <c r="N23" s="76" t="s">
        <v>93</v>
      </c>
      <c r="O23" s="76" t="s">
        <v>336</v>
      </c>
      <c r="P23" s="76" t="s">
        <v>93</v>
      </c>
      <c r="Q23" s="181" t="s">
        <v>1158</v>
      </c>
      <c r="R23" s="76" t="s">
        <v>1159</v>
      </c>
      <c r="S23" s="76" t="s">
        <v>100</v>
      </c>
      <c r="T23" s="76">
        <v>21</v>
      </c>
      <c r="U23" s="76" t="s">
        <v>1064</v>
      </c>
      <c r="V23" s="76" t="s">
        <v>456</v>
      </c>
      <c r="W23" s="76" t="s">
        <v>323</v>
      </c>
      <c r="X23" s="79">
        <v>40323</v>
      </c>
      <c r="Y23" s="80" t="str">
        <f t="shared" si="0"/>
        <v>6 ปี, 9 เดือน</v>
      </c>
      <c r="Z23" s="80" t="s">
        <v>242</v>
      </c>
      <c r="AA23" s="81" t="s">
        <v>243</v>
      </c>
      <c r="AB23" s="81" t="s">
        <v>1065</v>
      </c>
      <c r="AC23" s="81" t="s">
        <v>1160</v>
      </c>
      <c r="AD23" s="81">
        <v>9</v>
      </c>
      <c r="AE23" s="81">
        <v>9</v>
      </c>
      <c r="AF23" s="81" t="s">
        <v>1161</v>
      </c>
      <c r="AG23" s="84" t="s">
        <v>1162</v>
      </c>
      <c r="AH23" s="83">
        <v>42760</v>
      </c>
      <c r="AI23" s="84" t="s">
        <v>248</v>
      </c>
      <c r="AJ23" s="81">
        <v>32</v>
      </c>
      <c r="AK23" s="80" t="str">
        <f t="shared" si="1"/>
        <v>0 ปี, 1 เดือน</v>
      </c>
      <c r="AL23" s="99">
        <v>43854</v>
      </c>
      <c r="AM23" s="80">
        <v>1</v>
      </c>
      <c r="AN23" s="76">
        <v>0</v>
      </c>
      <c r="AO23" s="76">
        <v>1</v>
      </c>
      <c r="AP23" s="76">
        <v>0</v>
      </c>
      <c r="AQ23" s="76">
        <v>1</v>
      </c>
      <c r="AR23" s="81">
        <f t="shared" si="2"/>
        <v>0</v>
      </c>
      <c r="AS23" s="81">
        <f t="shared" si="2"/>
        <v>2</v>
      </c>
      <c r="AT23" s="87" t="s">
        <v>368</v>
      </c>
      <c r="AU23" s="87" t="s">
        <v>122</v>
      </c>
      <c r="AV23" s="88" t="s">
        <v>513</v>
      </c>
      <c r="AW23" s="89"/>
      <c r="AX23" s="89"/>
      <c r="AY23" s="90"/>
      <c r="AZ23" s="90"/>
      <c r="BA23" s="90"/>
      <c r="BB23" s="90"/>
      <c r="BC23" s="87"/>
      <c r="BD23" s="87" t="s">
        <v>269</v>
      </c>
      <c r="BE23" s="76" t="s">
        <v>93</v>
      </c>
      <c r="BF23" s="87" t="s">
        <v>93</v>
      </c>
      <c r="BG23" s="87" t="s">
        <v>93</v>
      </c>
      <c r="BH23" s="87" t="s">
        <v>93</v>
      </c>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row>
    <row r="24" spans="1:86" ht="36.75" customHeight="1" x14ac:dyDescent="0.2">
      <c r="A24" s="75">
        <v>18</v>
      </c>
      <c r="B24" s="132">
        <v>42815</v>
      </c>
      <c r="C24" s="179">
        <v>0.3611111111111111</v>
      </c>
      <c r="D24" s="75">
        <v>304</v>
      </c>
      <c r="E24" s="75" t="s">
        <v>1163</v>
      </c>
      <c r="F24" s="75" t="s">
        <v>1164</v>
      </c>
      <c r="G24" s="75" t="s">
        <v>229</v>
      </c>
      <c r="H24" s="75" t="s">
        <v>230</v>
      </c>
      <c r="I24" s="75" t="s">
        <v>231</v>
      </c>
      <c r="J24" s="75" t="s">
        <v>93</v>
      </c>
      <c r="K24" s="75" t="s">
        <v>233</v>
      </c>
      <c r="L24" s="75" t="s">
        <v>234</v>
      </c>
      <c r="M24" s="75" t="s">
        <v>273</v>
      </c>
      <c r="N24" s="75" t="s">
        <v>93</v>
      </c>
      <c r="O24" s="75" t="s">
        <v>93</v>
      </c>
      <c r="P24" s="75" t="s">
        <v>299</v>
      </c>
      <c r="Q24" s="193" t="s">
        <v>1165</v>
      </c>
      <c r="R24" s="162" t="s">
        <v>1166</v>
      </c>
      <c r="S24" s="75" t="s">
        <v>101</v>
      </c>
      <c r="T24" s="75">
        <v>267</v>
      </c>
      <c r="U24" s="75" t="s">
        <v>1167</v>
      </c>
      <c r="V24" s="75" t="s">
        <v>412</v>
      </c>
      <c r="W24" s="75" t="s">
        <v>105</v>
      </c>
      <c r="X24" s="163">
        <v>36346</v>
      </c>
      <c r="Y24" s="86" t="str">
        <f t="shared" si="0"/>
        <v>17 ปี, 8 เดือน</v>
      </c>
      <c r="Z24" s="164" t="s">
        <v>242</v>
      </c>
      <c r="AA24" s="165" t="s">
        <v>1168</v>
      </c>
      <c r="AB24" s="165" t="s">
        <v>1169</v>
      </c>
      <c r="AC24" s="165" t="s">
        <v>1170</v>
      </c>
      <c r="AD24" s="165">
        <v>9</v>
      </c>
      <c r="AE24" s="165">
        <v>1</v>
      </c>
      <c r="AF24" s="165" t="s">
        <v>1171</v>
      </c>
      <c r="AG24" s="166" t="s">
        <v>1172</v>
      </c>
      <c r="AH24" s="160">
        <v>42241</v>
      </c>
      <c r="AI24" s="166" t="s">
        <v>248</v>
      </c>
      <c r="AJ24" s="165">
        <v>25</v>
      </c>
      <c r="AK24" s="86" t="str">
        <f t="shared" si="1"/>
        <v>1 ปี, 6 เดือน</v>
      </c>
      <c r="AL24" s="167">
        <v>43336</v>
      </c>
      <c r="AM24" s="164">
        <v>1</v>
      </c>
      <c r="AN24" s="75">
        <v>0</v>
      </c>
      <c r="AO24" s="75">
        <v>0</v>
      </c>
      <c r="AP24" s="75">
        <v>0</v>
      </c>
      <c r="AQ24" s="75">
        <v>0</v>
      </c>
      <c r="AR24" s="130">
        <f t="shared" si="2"/>
        <v>0</v>
      </c>
      <c r="AS24" s="130">
        <f t="shared" si="2"/>
        <v>0</v>
      </c>
      <c r="AT24" s="168" t="s">
        <v>118</v>
      </c>
      <c r="AU24" s="168" t="s">
        <v>115</v>
      </c>
      <c r="AV24" s="169" t="s">
        <v>93</v>
      </c>
      <c r="AW24" s="170"/>
      <c r="AX24" s="170"/>
      <c r="AY24" s="171"/>
      <c r="AZ24" s="171"/>
      <c r="BA24" s="171"/>
      <c r="BB24" s="171"/>
      <c r="BC24" s="172"/>
      <c r="BD24" s="172" t="s">
        <v>269</v>
      </c>
      <c r="BE24" s="168" t="s">
        <v>93</v>
      </c>
      <c r="BF24" s="168" t="s">
        <v>93</v>
      </c>
      <c r="BG24" s="168" t="s">
        <v>93</v>
      </c>
      <c r="BH24" s="168" t="s">
        <v>93</v>
      </c>
      <c r="BI24" s="92"/>
      <c r="BJ24" s="92"/>
      <c r="BK24" s="92"/>
      <c r="BL24" s="92"/>
      <c r="BM24" s="92"/>
      <c r="BN24" s="93"/>
      <c r="BO24" s="94"/>
      <c r="BP24" s="94"/>
      <c r="BQ24" s="94"/>
      <c r="BR24" s="94"/>
      <c r="BS24" s="94"/>
      <c r="BT24" s="94"/>
      <c r="BU24" s="94"/>
      <c r="BV24" s="94"/>
      <c r="BW24" s="94"/>
      <c r="BX24" s="94" t="s">
        <v>536</v>
      </c>
      <c r="BY24" s="94"/>
      <c r="BZ24" s="94" t="s">
        <v>537</v>
      </c>
      <c r="CA24" s="94"/>
      <c r="CB24" s="94" t="s">
        <v>87</v>
      </c>
      <c r="CC24" s="94"/>
      <c r="CD24" s="96" t="s">
        <v>151</v>
      </c>
      <c r="CE24" s="92"/>
      <c r="CF24" s="92"/>
      <c r="CG24" s="92"/>
      <c r="CH24" s="92"/>
    </row>
    <row r="25" spans="1:86" ht="36.75" customHeight="1" x14ac:dyDescent="0.2">
      <c r="A25" s="136">
        <v>19</v>
      </c>
      <c r="B25" s="83">
        <v>42815</v>
      </c>
      <c r="C25" s="180">
        <v>0.56597222222222221</v>
      </c>
      <c r="D25" s="76" t="s">
        <v>1173</v>
      </c>
      <c r="E25" s="136" t="s">
        <v>1174</v>
      </c>
      <c r="F25" s="136" t="s">
        <v>1175</v>
      </c>
      <c r="G25" s="136" t="s">
        <v>1176</v>
      </c>
      <c r="H25" s="76" t="s">
        <v>93</v>
      </c>
      <c r="I25" s="76" t="s">
        <v>93</v>
      </c>
      <c r="J25" s="76" t="s">
        <v>294</v>
      </c>
      <c r="K25" s="76" t="s">
        <v>295</v>
      </c>
      <c r="L25" s="76" t="s">
        <v>234</v>
      </c>
      <c r="M25" s="76" t="s">
        <v>296</v>
      </c>
      <c r="N25" s="76" t="s">
        <v>93</v>
      </c>
      <c r="O25" s="76" t="s">
        <v>93</v>
      </c>
      <c r="P25" s="76" t="s">
        <v>299</v>
      </c>
      <c r="Q25" s="146" t="s">
        <v>1177</v>
      </c>
      <c r="R25" s="76" t="s">
        <v>1178</v>
      </c>
      <c r="S25" s="76" t="s">
        <v>100</v>
      </c>
      <c r="T25" s="76">
        <v>933</v>
      </c>
      <c r="U25" s="76" t="s">
        <v>1179</v>
      </c>
      <c r="V25" s="76" t="s">
        <v>602</v>
      </c>
      <c r="W25" s="76" t="s">
        <v>105</v>
      </c>
      <c r="X25" s="79">
        <v>41033</v>
      </c>
      <c r="Y25" s="80" t="str">
        <f t="shared" si="0"/>
        <v>4 ปี, 10 เดือน</v>
      </c>
      <c r="Z25" s="80" t="s">
        <v>242</v>
      </c>
      <c r="AA25" s="136" t="s">
        <v>243</v>
      </c>
      <c r="AB25" s="81" t="s">
        <v>1180</v>
      </c>
      <c r="AC25" s="136">
        <v>0</v>
      </c>
      <c r="AD25" s="136">
        <v>9</v>
      </c>
      <c r="AE25" s="136">
        <v>9</v>
      </c>
      <c r="AF25" s="136" t="s">
        <v>1181</v>
      </c>
      <c r="AG25" s="139" t="s">
        <v>1182</v>
      </c>
      <c r="AH25" s="83">
        <v>42242</v>
      </c>
      <c r="AI25" s="139" t="s">
        <v>248</v>
      </c>
      <c r="AJ25" s="136">
        <v>31</v>
      </c>
      <c r="AK25" s="80" t="str">
        <f t="shared" si="1"/>
        <v>1 ปี, 6 เดือน</v>
      </c>
      <c r="AL25" s="140">
        <v>43607</v>
      </c>
      <c r="AM25" s="136">
        <v>1</v>
      </c>
      <c r="AN25" s="136">
        <v>0</v>
      </c>
      <c r="AO25" s="136">
        <v>0</v>
      </c>
      <c r="AP25" s="136">
        <v>1</v>
      </c>
      <c r="AQ25" s="136">
        <v>2</v>
      </c>
      <c r="AR25" s="81">
        <f t="shared" si="2"/>
        <v>1</v>
      </c>
      <c r="AS25" s="81">
        <f t="shared" si="2"/>
        <v>2</v>
      </c>
      <c r="AT25" s="87" t="s">
        <v>457</v>
      </c>
      <c r="AU25" s="87" t="s">
        <v>123</v>
      </c>
      <c r="AV25" s="88" t="s">
        <v>93</v>
      </c>
      <c r="AW25" s="136"/>
      <c r="AX25" s="136"/>
      <c r="AY25" s="136"/>
      <c r="AZ25" s="136"/>
      <c r="BA25" s="136"/>
      <c r="BB25" s="136"/>
      <c r="BC25" s="136"/>
      <c r="BD25" s="87" t="s">
        <v>269</v>
      </c>
      <c r="BE25" s="146" t="s">
        <v>93</v>
      </c>
      <c r="BF25" s="194" t="s">
        <v>93</v>
      </c>
      <c r="BG25" s="146" t="s">
        <v>93</v>
      </c>
      <c r="BH25" s="194" t="s">
        <v>93</v>
      </c>
      <c r="BI25" s="92"/>
      <c r="BJ25" s="92"/>
      <c r="BK25" s="92"/>
      <c r="BL25" s="92"/>
      <c r="BM25" s="92"/>
      <c r="BN25" s="93"/>
      <c r="BO25" s="94"/>
      <c r="BP25" s="94"/>
      <c r="BQ25" s="94"/>
      <c r="BR25" s="94"/>
      <c r="BS25" s="94"/>
      <c r="BT25" s="94"/>
      <c r="BU25" s="94"/>
      <c r="BV25" s="94"/>
      <c r="BW25" s="94"/>
      <c r="BX25" s="92" t="s">
        <v>549</v>
      </c>
      <c r="BY25" s="94"/>
      <c r="BZ25" s="94"/>
      <c r="CA25" s="94"/>
      <c r="CB25" s="94" t="s">
        <v>550</v>
      </c>
      <c r="CC25" s="94"/>
      <c r="CD25" s="96" t="s">
        <v>551</v>
      </c>
      <c r="CE25" s="92"/>
      <c r="CF25" s="92"/>
      <c r="CG25" s="92"/>
      <c r="CH25" s="92"/>
    </row>
    <row r="26" spans="1:86" ht="36.75" customHeight="1" x14ac:dyDescent="0.2">
      <c r="A26" s="131">
        <v>20</v>
      </c>
      <c r="B26" s="103">
        <v>42818</v>
      </c>
      <c r="C26" s="127">
        <v>0.65625</v>
      </c>
      <c r="D26" s="73" t="s">
        <v>1183</v>
      </c>
      <c r="E26" s="73" t="s">
        <v>1184</v>
      </c>
      <c r="F26" s="73" t="s">
        <v>1185</v>
      </c>
      <c r="G26" s="73" t="s">
        <v>400</v>
      </c>
      <c r="H26" s="73" t="s">
        <v>93</v>
      </c>
      <c r="I26" s="73" t="s">
        <v>231</v>
      </c>
      <c r="J26" s="73" t="s">
        <v>294</v>
      </c>
      <c r="K26" s="73" t="s">
        <v>295</v>
      </c>
      <c r="L26" s="73" t="s">
        <v>234</v>
      </c>
      <c r="M26" s="73" t="s">
        <v>273</v>
      </c>
      <c r="N26" s="73" t="s">
        <v>93</v>
      </c>
      <c r="O26" s="73" t="s">
        <v>93</v>
      </c>
      <c r="P26" s="73" t="s">
        <v>93</v>
      </c>
      <c r="Q26" s="146" t="s">
        <v>1186</v>
      </c>
      <c r="R26" s="73" t="s">
        <v>1187</v>
      </c>
      <c r="S26" s="73" t="s">
        <v>101</v>
      </c>
      <c r="T26" s="73">
        <v>169</v>
      </c>
      <c r="U26" s="73" t="s">
        <v>1188</v>
      </c>
      <c r="V26" s="73" t="s">
        <v>393</v>
      </c>
      <c r="W26" s="73" t="s">
        <v>104</v>
      </c>
      <c r="X26" s="129">
        <v>37832</v>
      </c>
      <c r="Y26" s="80" t="str">
        <f t="shared" si="0"/>
        <v>13 ปี, 7 เดือน</v>
      </c>
      <c r="Z26" s="86" t="s">
        <v>242</v>
      </c>
      <c r="AA26" s="130" t="s">
        <v>1189</v>
      </c>
      <c r="AB26" s="130" t="s">
        <v>1190</v>
      </c>
      <c r="AC26" s="130" t="s">
        <v>1191</v>
      </c>
      <c r="AD26" s="130">
        <v>9</v>
      </c>
      <c r="AE26" s="130">
        <v>1</v>
      </c>
      <c r="AF26" s="130" t="s">
        <v>1192</v>
      </c>
      <c r="AG26" s="131" t="s">
        <v>1193</v>
      </c>
      <c r="AH26" s="132">
        <v>35461</v>
      </c>
      <c r="AI26" s="131" t="s">
        <v>248</v>
      </c>
      <c r="AJ26" s="130">
        <v>53</v>
      </c>
      <c r="AK26" s="80" t="str">
        <f t="shared" si="1"/>
        <v>20 ปี, 1 เดือน</v>
      </c>
      <c r="AL26" s="85">
        <v>43130</v>
      </c>
      <c r="AM26" s="86">
        <v>1</v>
      </c>
      <c r="AN26" s="73">
        <v>0</v>
      </c>
      <c r="AO26" s="73">
        <v>20</v>
      </c>
      <c r="AP26" s="73">
        <v>0</v>
      </c>
      <c r="AQ26" s="73">
        <v>0</v>
      </c>
      <c r="AR26" s="81">
        <f t="shared" si="2"/>
        <v>0</v>
      </c>
      <c r="AS26" s="81">
        <f t="shared" si="2"/>
        <v>20</v>
      </c>
      <c r="AT26" s="77" t="s">
        <v>150</v>
      </c>
      <c r="AU26" s="77" t="s">
        <v>115</v>
      </c>
      <c r="AV26" s="133" t="s">
        <v>377</v>
      </c>
      <c r="AW26" s="134"/>
      <c r="AX26" s="134"/>
      <c r="AY26" s="135"/>
      <c r="AZ26" s="135"/>
      <c r="BA26" s="135"/>
      <c r="BB26" s="135"/>
      <c r="BC26" s="143"/>
      <c r="BD26" s="143" t="s">
        <v>269</v>
      </c>
      <c r="BE26" s="77" t="s">
        <v>93</v>
      </c>
      <c r="BF26" s="77" t="s">
        <v>93</v>
      </c>
      <c r="BG26" s="77" t="s">
        <v>93</v>
      </c>
      <c r="BH26" s="77" t="s">
        <v>93</v>
      </c>
      <c r="BI26" s="92"/>
      <c r="BJ26" s="92"/>
      <c r="BK26" s="92"/>
      <c r="BL26" s="92"/>
      <c r="BM26" s="92"/>
      <c r="BN26" s="93"/>
      <c r="BO26" s="94"/>
      <c r="BP26" s="94"/>
      <c r="BQ26" s="94"/>
      <c r="BR26" s="94"/>
      <c r="BS26" s="94"/>
      <c r="BT26" s="94"/>
      <c r="BU26" s="94"/>
      <c r="BV26" s="94"/>
      <c r="BW26" s="94"/>
      <c r="BX26" s="92" t="s">
        <v>564</v>
      </c>
      <c r="BY26" s="94"/>
      <c r="BZ26" s="94"/>
      <c r="CA26" s="94"/>
      <c r="CB26" s="94" t="s">
        <v>565</v>
      </c>
      <c r="CC26" s="94"/>
      <c r="CD26" s="100" t="s">
        <v>93</v>
      </c>
      <c r="CE26" s="92"/>
      <c r="CF26" s="92"/>
      <c r="CG26" s="92"/>
      <c r="CH26" s="92"/>
    </row>
    <row r="27" spans="1:86" ht="36.75" customHeight="1" x14ac:dyDescent="0.2">
      <c r="A27" s="81">
        <v>21</v>
      </c>
      <c r="B27" s="83">
        <v>42820</v>
      </c>
      <c r="C27" s="74">
        <v>0.70833333333333337</v>
      </c>
      <c r="D27" s="76" t="s">
        <v>1194</v>
      </c>
      <c r="E27" s="76" t="s">
        <v>93</v>
      </c>
      <c r="F27" s="76" t="s">
        <v>93</v>
      </c>
      <c r="G27" s="76" t="s">
        <v>489</v>
      </c>
      <c r="H27" s="76" t="s">
        <v>93</v>
      </c>
      <c r="I27" s="76" t="s">
        <v>231</v>
      </c>
      <c r="J27" s="76" t="s">
        <v>294</v>
      </c>
      <c r="K27" s="76" t="s">
        <v>295</v>
      </c>
      <c r="L27" s="76" t="s">
        <v>234</v>
      </c>
      <c r="M27" s="76" t="s">
        <v>93</v>
      </c>
      <c r="N27" s="76" t="s">
        <v>93</v>
      </c>
      <c r="O27" s="76" t="s">
        <v>93</v>
      </c>
      <c r="P27" s="76" t="s">
        <v>93</v>
      </c>
      <c r="Q27" s="146" t="s">
        <v>1195</v>
      </c>
      <c r="R27" s="81" t="s">
        <v>1196</v>
      </c>
      <c r="S27" s="76" t="s">
        <v>101</v>
      </c>
      <c r="T27" s="76">
        <v>821</v>
      </c>
      <c r="U27" s="76" t="s">
        <v>1197</v>
      </c>
      <c r="V27" s="76" t="s">
        <v>426</v>
      </c>
      <c r="W27" s="76" t="s">
        <v>104</v>
      </c>
      <c r="X27" s="79">
        <v>35629</v>
      </c>
      <c r="Y27" s="80" t="str">
        <f t="shared" si="0"/>
        <v>19 ปี, 8 เดือน</v>
      </c>
      <c r="Z27" s="80" t="s">
        <v>242</v>
      </c>
      <c r="AA27" s="81" t="s">
        <v>1198</v>
      </c>
      <c r="AB27" s="81" t="s">
        <v>1199</v>
      </c>
      <c r="AC27" s="81" t="s">
        <v>1200</v>
      </c>
      <c r="AD27" s="81">
        <v>9</v>
      </c>
      <c r="AE27" s="81">
        <v>9</v>
      </c>
      <c r="AF27" s="81" t="s">
        <v>1201</v>
      </c>
      <c r="AG27" s="84" t="s">
        <v>1202</v>
      </c>
      <c r="AH27" s="83">
        <v>33955</v>
      </c>
      <c r="AI27" s="84" t="s">
        <v>248</v>
      </c>
      <c r="AJ27" s="81">
        <v>51</v>
      </c>
      <c r="AK27" s="80" t="str">
        <f t="shared" si="1"/>
        <v>24 ปี, 3 เดือน</v>
      </c>
      <c r="AL27" s="99">
        <v>43450</v>
      </c>
      <c r="AM27" s="80">
        <v>1</v>
      </c>
      <c r="AN27" s="76">
        <v>0</v>
      </c>
      <c r="AO27" s="76">
        <v>23</v>
      </c>
      <c r="AP27" s="76">
        <v>0</v>
      </c>
      <c r="AQ27" s="76">
        <v>1</v>
      </c>
      <c r="AR27" s="81">
        <f t="shared" si="2"/>
        <v>0</v>
      </c>
      <c r="AS27" s="81">
        <f t="shared" si="2"/>
        <v>24</v>
      </c>
      <c r="AT27" s="87" t="s">
        <v>150</v>
      </c>
      <c r="AU27" s="87" t="s">
        <v>122</v>
      </c>
      <c r="AV27" s="88" t="s">
        <v>89</v>
      </c>
      <c r="AW27" s="89"/>
      <c r="AX27" s="89"/>
      <c r="AY27" s="90"/>
      <c r="AZ27" s="90"/>
      <c r="BA27" s="90"/>
      <c r="BB27" s="90"/>
      <c r="BC27" s="91"/>
      <c r="BD27" s="91" t="s">
        <v>269</v>
      </c>
      <c r="BE27" s="87" t="s">
        <v>93</v>
      </c>
      <c r="BF27" s="87" t="s">
        <v>93</v>
      </c>
      <c r="BG27" s="87" t="s">
        <v>93</v>
      </c>
      <c r="BH27" s="87" t="s">
        <v>93</v>
      </c>
      <c r="BI27" s="92"/>
      <c r="BJ27" s="92"/>
      <c r="BK27" s="92"/>
      <c r="BL27" s="92"/>
      <c r="BM27" s="92"/>
      <c r="BN27" s="93"/>
      <c r="BO27" s="94"/>
      <c r="BP27" s="94"/>
      <c r="BQ27" s="94"/>
      <c r="BR27" s="94"/>
      <c r="BS27" s="94"/>
      <c r="BT27" s="94"/>
      <c r="BU27" s="94"/>
      <c r="BV27" s="94"/>
      <c r="BW27" s="94"/>
      <c r="BX27" s="94" t="s">
        <v>575</v>
      </c>
      <c r="BY27" s="94"/>
      <c r="BZ27" s="94"/>
      <c r="CA27" s="94"/>
      <c r="CB27" s="94" t="s">
        <v>438</v>
      </c>
      <c r="CC27" s="94"/>
      <c r="CD27" s="96"/>
      <c r="CE27" s="92"/>
      <c r="CF27" s="92"/>
      <c r="CG27" s="92"/>
      <c r="CH27" s="92"/>
    </row>
    <row r="28" spans="1:86" ht="36.75" customHeight="1" x14ac:dyDescent="0.2">
      <c r="A28" s="76">
        <v>22</v>
      </c>
      <c r="B28" s="79">
        <v>42820</v>
      </c>
      <c r="C28" s="74">
        <v>0.91666666666666663</v>
      </c>
      <c r="D28" s="76" t="s">
        <v>1203</v>
      </c>
      <c r="E28" s="76" t="s">
        <v>500</v>
      </c>
      <c r="F28" s="76" t="s">
        <v>1204</v>
      </c>
      <c r="G28" s="76" t="s">
        <v>229</v>
      </c>
      <c r="H28" s="76" t="s">
        <v>93</v>
      </c>
      <c r="I28" s="76" t="s">
        <v>231</v>
      </c>
      <c r="J28" s="76" t="s">
        <v>93</v>
      </c>
      <c r="K28" s="76" t="s">
        <v>93</v>
      </c>
      <c r="L28" s="76" t="s">
        <v>234</v>
      </c>
      <c r="M28" s="76" t="s">
        <v>93</v>
      </c>
      <c r="N28" s="76" t="s">
        <v>93</v>
      </c>
      <c r="O28" s="76" t="s">
        <v>93</v>
      </c>
      <c r="P28" s="76" t="s">
        <v>93</v>
      </c>
      <c r="Q28" s="146" t="s">
        <v>1205</v>
      </c>
      <c r="R28" s="81" t="s">
        <v>1206</v>
      </c>
      <c r="S28" s="76" t="s">
        <v>100</v>
      </c>
      <c r="T28" s="76">
        <v>935</v>
      </c>
      <c r="U28" s="76" t="s">
        <v>1207</v>
      </c>
      <c r="V28" s="76" t="s">
        <v>602</v>
      </c>
      <c r="W28" s="76" t="s">
        <v>105</v>
      </c>
      <c r="X28" s="79">
        <v>27549</v>
      </c>
      <c r="Y28" s="80" t="str">
        <f t="shared" si="0"/>
        <v>41 ปี, 9 เดือน</v>
      </c>
      <c r="Z28" s="80" t="s">
        <v>242</v>
      </c>
      <c r="AA28" s="81" t="s">
        <v>243</v>
      </c>
      <c r="AB28" s="81" t="s">
        <v>1208</v>
      </c>
      <c r="AC28" s="81" t="s">
        <v>1209</v>
      </c>
      <c r="AD28" s="81">
        <v>9</v>
      </c>
      <c r="AE28" s="81">
        <v>1</v>
      </c>
      <c r="AF28" s="81" t="s">
        <v>1210</v>
      </c>
      <c r="AG28" s="84" t="s">
        <v>1211</v>
      </c>
      <c r="AH28" s="83">
        <v>37650</v>
      </c>
      <c r="AI28" s="84" t="s">
        <v>248</v>
      </c>
      <c r="AJ28" s="81">
        <v>51</v>
      </c>
      <c r="AK28" s="80" t="str">
        <f t="shared" si="1"/>
        <v>14 ปี, 1 เดือน</v>
      </c>
      <c r="AL28" s="99">
        <v>43253</v>
      </c>
      <c r="AM28" s="80">
        <v>1</v>
      </c>
      <c r="AN28" s="76">
        <v>0</v>
      </c>
      <c r="AO28" s="76">
        <v>23</v>
      </c>
      <c r="AP28" s="76">
        <v>0</v>
      </c>
      <c r="AQ28" s="76">
        <v>0</v>
      </c>
      <c r="AR28" s="81">
        <f t="shared" si="2"/>
        <v>0</v>
      </c>
      <c r="AS28" s="81">
        <f t="shared" si="2"/>
        <v>23</v>
      </c>
      <c r="AT28" s="87" t="s">
        <v>150</v>
      </c>
      <c r="AU28" s="87" t="s">
        <v>122</v>
      </c>
      <c r="AV28" s="88" t="s">
        <v>268</v>
      </c>
      <c r="AW28" s="89"/>
      <c r="AX28" s="89"/>
      <c r="AY28" s="90"/>
      <c r="AZ28" s="90"/>
      <c r="BA28" s="90"/>
      <c r="BB28" s="90"/>
      <c r="BC28" s="91"/>
      <c r="BD28" s="91" t="s">
        <v>269</v>
      </c>
      <c r="BE28" s="87" t="s">
        <v>93</v>
      </c>
      <c r="BF28" s="87" t="s">
        <v>93</v>
      </c>
      <c r="BG28" s="87" t="s">
        <v>93</v>
      </c>
      <c r="BH28" s="87" t="s">
        <v>93</v>
      </c>
      <c r="BI28" s="92"/>
      <c r="BJ28" s="92"/>
      <c r="BK28" s="92"/>
      <c r="BL28" s="92"/>
      <c r="BM28" s="92"/>
      <c r="BN28" s="93"/>
      <c r="BO28" s="94"/>
      <c r="BP28" s="94"/>
      <c r="BQ28" s="94"/>
      <c r="BR28" s="94"/>
      <c r="BS28" s="94"/>
      <c r="BT28" s="94"/>
      <c r="BU28" s="94"/>
      <c r="BV28" s="94"/>
      <c r="BW28" s="94"/>
      <c r="BX28" s="94" t="s">
        <v>588</v>
      </c>
      <c r="BY28" s="94"/>
      <c r="BZ28" s="94"/>
      <c r="CA28" s="94"/>
      <c r="CB28" s="94" t="s">
        <v>589</v>
      </c>
      <c r="CC28" s="94"/>
      <c r="CD28" s="96"/>
      <c r="CE28" s="92"/>
      <c r="CF28" s="92"/>
      <c r="CG28" s="92"/>
      <c r="CH28" s="92"/>
    </row>
    <row r="29" spans="1:86" ht="36.75" customHeight="1" x14ac:dyDescent="0.2">
      <c r="A29" s="76">
        <v>23</v>
      </c>
      <c r="B29" s="83">
        <v>42821</v>
      </c>
      <c r="C29" s="74">
        <v>0.50347222222222221</v>
      </c>
      <c r="D29" s="76" t="s">
        <v>1212</v>
      </c>
      <c r="E29" s="76" t="s">
        <v>1213</v>
      </c>
      <c r="F29" s="76" t="s">
        <v>228</v>
      </c>
      <c r="G29" s="76" t="s">
        <v>1214</v>
      </c>
      <c r="H29" s="76" t="s">
        <v>93</v>
      </c>
      <c r="I29" s="76" t="s">
        <v>231</v>
      </c>
      <c r="J29" s="76" t="s">
        <v>93</v>
      </c>
      <c r="K29" s="76" t="s">
        <v>93</v>
      </c>
      <c r="L29" s="76" t="s">
        <v>93</v>
      </c>
      <c r="M29" s="76" t="s">
        <v>235</v>
      </c>
      <c r="N29" s="76" t="s">
        <v>93</v>
      </c>
      <c r="O29" s="76" t="s">
        <v>93</v>
      </c>
      <c r="P29" s="76" t="s">
        <v>93</v>
      </c>
      <c r="Q29" s="146" t="s">
        <v>1215</v>
      </c>
      <c r="R29" s="76" t="s">
        <v>1216</v>
      </c>
      <c r="S29" s="76" t="s">
        <v>101</v>
      </c>
      <c r="T29" s="76">
        <v>714</v>
      </c>
      <c r="U29" s="76" t="s">
        <v>1217</v>
      </c>
      <c r="V29" s="76" t="s">
        <v>456</v>
      </c>
      <c r="W29" s="81" t="s">
        <v>323</v>
      </c>
      <c r="X29" s="79">
        <v>40744</v>
      </c>
      <c r="Y29" s="80" t="str">
        <f t="shared" si="0"/>
        <v>5 ปี, 8 เดือน</v>
      </c>
      <c r="Z29" s="80" t="s">
        <v>242</v>
      </c>
      <c r="AA29" s="81" t="s">
        <v>1218</v>
      </c>
      <c r="AB29" s="81" t="s">
        <v>1065</v>
      </c>
      <c r="AC29" s="81">
        <v>0</v>
      </c>
      <c r="AD29" s="81">
        <v>1</v>
      </c>
      <c r="AE29" s="81">
        <v>0</v>
      </c>
      <c r="AF29" s="81" t="s">
        <v>1219</v>
      </c>
      <c r="AG29" s="84" t="s">
        <v>1220</v>
      </c>
      <c r="AH29" s="83">
        <v>36063</v>
      </c>
      <c r="AI29" s="84" t="s">
        <v>248</v>
      </c>
      <c r="AJ29" s="81">
        <v>47</v>
      </c>
      <c r="AK29" s="80" t="str">
        <f t="shared" si="1"/>
        <v>18 ปี, 6 เดือน</v>
      </c>
      <c r="AL29" s="99">
        <v>42986</v>
      </c>
      <c r="AM29" s="80">
        <v>1</v>
      </c>
      <c r="AN29" s="76">
        <v>0</v>
      </c>
      <c r="AO29" s="76">
        <v>14</v>
      </c>
      <c r="AP29" s="76">
        <v>0</v>
      </c>
      <c r="AQ29" s="76">
        <v>0</v>
      </c>
      <c r="AR29" s="81">
        <f t="shared" si="2"/>
        <v>0</v>
      </c>
      <c r="AS29" s="81">
        <f t="shared" si="2"/>
        <v>14</v>
      </c>
      <c r="AT29" s="87" t="s">
        <v>151</v>
      </c>
      <c r="AU29" s="87" t="s">
        <v>93</v>
      </c>
      <c r="AV29" s="88" t="s">
        <v>93</v>
      </c>
      <c r="AW29" s="89"/>
      <c r="AX29" s="89"/>
      <c r="AY29" s="90"/>
      <c r="AZ29" s="90"/>
      <c r="BA29" s="90"/>
      <c r="BB29" s="90"/>
      <c r="BC29" s="91"/>
      <c r="BD29" s="91" t="s">
        <v>269</v>
      </c>
      <c r="BE29" s="87" t="s">
        <v>93</v>
      </c>
      <c r="BF29" s="87" t="s">
        <v>93</v>
      </c>
      <c r="BG29" s="87" t="s">
        <v>93</v>
      </c>
      <c r="BH29" s="87" t="s">
        <v>93</v>
      </c>
      <c r="BI29" s="92"/>
      <c r="BJ29" s="92"/>
      <c r="BK29" s="92"/>
      <c r="BL29" s="92"/>
      <c r="BM29" s="92"/>
      <c r="BN29" s="93"/>
      <c r="BO29" s="94"/>
      <c r="BP29" s="94"/>
      <c r="BQ29" s="94"/>
      <c r="BR29" s="94"/>
      <c r="BS29" s="94"/>
      <c r="BT29" s="94"/>
      <c r="BU29" s="94"/>
      <c r="BV29" s="94"/>
      <c r="BW29" s="94"/>
      <c r="BX29" s="94" t="s">
        <v>602</v>
      </c>
      <c r="BY29" s="94"/>
      <c r="BZ29" s="94"/>
      <c r="CA29" s="94"/>
      <c r="CB29" s="94" t="s">
        <v>603</v>
      </c>
      <c r="CC29" s="94"/>
      <c r="CD29" s="96"/>
      <c r="CE29" s="92"/>
      <c r="CF29" s="92"/>
      <c r="CG29" s="92"/>
      <c r="CH29" s="92"/>
    </row>
    <row r="30" spans="1:86" ht="36.75" customHeight="1" x14ac:dyDescent="0.2">
      <c r="A30" s="76">
        <v>24</v>
      </c>
      <c r="B30" s="83">
        <v>42822</v>
      </c>
      <c r="C30" s="74">
        <v>0.3125</v>
      </c>
      <c r="D30" s="76" t="s">
        <v>1221</v>
      </c>
      <c r="E30" s="76" t="s">
        <v>1027</v>
      </c>
      <c r="F30" s="145" t="s">
        <v>1028</v>
      </c>
      <c r="G30" s="76" t="s">
        <v>540</v>
      </c>
      <c r="H30" s="76" t="s">
        <v>93</v>
      </c>
      <c r="I30" s="76" t="s">
        <v>231</v>
      </c>
      <c r="J30" s="76" t="s">
        <v>93</v>
      </c>
      <c r="K30" s="76" t="s">
        <v>233</v>
      </c>
      <c r="L30" s="76" t="s">
        <v>93</v>
      </c>
      <c r="M30" s="76" t="s">
        <v>273</v>
      </c>
      <c r="N30" s="76" t="s">
        <v>93</v>
      </c>
      <c r="O30" s="76" t="s">
        <v>336</v>
      </c>
      <c r="P30" s="76" t="s">
        <v>93</v>
      </c>
      <c r="Q30" s="146" t="s">
        <v>1222</v>
      </c>
      <c r="R30" s="76" t="s">
        <v>1223</v>
      </c>
      <c r="S30" s="76" t="s">
        <v>100</v>
      </c>
      <c r="T30" s="76">
        <v>974</v>
      </c>
      <c r="U30" s="76" t="s">
        <v>1224</v>
      </c>
      <c r="V30" s="76" t="s">
        <v>456</v>
      </c>
      <c r="W30" s="76" t="s">
        <v>323</v>
      </c>
      <c r="X30" s="79">
        <v>40462</v>
      </c>
      <c r="Y30" s="80" t="str">
        <f t="shared" si="0"/>
        <v>6 ปี, 5 เดือน</v>
      </c>
      <c r="Z30" s="80" t="s">
        <v>242</v>
      </c>
      <c r="AA30" s="81" t="s">
        <v>243</v>
      </c>
      <c r="AB30" s="81" t="s">
        <v>1225</v>
      </c>
      <c r="AC30" s="81">
        <v>0</v>
      </c>
      <c r="AD30" s="81">
        <v>1</v>
      </c>
      <c r="AE30" s="81">
        <v>1</v>
      </c>
      <c r="AF30" s="81" t="s">
        <v>1226</v>
      </c>
      <c r="AG30" s="84" t="s">
        <v>1227</v>
      </c>
      <c r="AH30" s="83">
        <v>39749</v>
      </c>
      <c r="AI30" s="84" t="s">
        <v>248</v>
      </c>
      <c r="AJ30" s="81">
        <v>37</v>
      </c>
      <c r="AK30" s="80" t="str">
        <f t="shared" si="1"/>
        <v>8 ปี, 5 เดือน</v>
      </c>
      <c r="AL30" s="99">
        <v>43042</v>
      </c>
      <c r="AM30" s="80">
        <v>1</v>
      </c>
      <c r="AN30" s="76">
        <v>1</v>
      </c>
      <c r="AO30" s="76">
        <v>2</v>
      </c>
      <c r="AP30" s="76">
        <v>0</v>
      </c>
      <c r="AQ30" s="76">
        <v>0</v>
      </c>
      <c r="AR30" s="81">
        <f t="shared" si="2"/>
        <v>1</v>
      </c>
      <c r="AS30" s="81">
        <f t="shared" si="2"/>
        <v>2</v>
      </c>
      <c r="AT30" s="87" t="s">
        <v>118</v>
      </c>
      <c r="AU30" s="87" t="s">
        <v>115</v>
      </c>
      <c r="AV30" s="88" t="s">
        <v>341</v>
      </c>
      <c r="AW30" s="89"/>
      <c r="AX30" s="89"/>
      <c r="AY30" s="90"/>
      <c r="AZ30" s="90"/>
      <c r="BA30" s="90"/>
      <c r="BB30" s="90"/>
      <c r="BC30" s="91"/>
      <c r="BD30" s="91" t="s">
        <v>269</v>
      </c>
      <c r="BE30" s="87" t="s">
        <v>93</v>
      </c>
      <c r="BF30" s="87" t="s">
        <v>93</v>
      </c>
      <c r="BG30" s="87" t="s">
        <v>93</v>
      </c>
      <c r="BH30" s="87" t="s">
        <v>93</v>
      </c>
      <c r="BI30" s="92"/>
      <c r="BJ30" s="92"/>
      <c r="BK30" s="92"/>
      <c r="BL30" s="92"/>
      <c r="BM30" s="92"/>
      <c r="BN30" s="93"/>
      <c r="BO30" s="94"/>
      <c r="BP30" s="94"/>
      <c r="BQ30" s="94"/>
      <c r="BR30" s="94"/>
      <c r="BS30" s="94"/>
      <c r="BT30" s="94"/>
      <c r="BU30" s="94"/>
      <c r="BV30" s="94"/>
      <c r="BW30" s="94"/>
      <c r="BX30" s="94" t="s">
        <v>615</v>
      </c>
      <c r="BY30" s="94"/>
      <c r="BZ30" s="94"/>
      <c r="CA30" s="94"/>
      <c r="CB30" s="94" t="s">
        <v>88</v>
      </c>
      <c r="CC30" s="94"/>
      <c r="CD30" s="96"/>
      <c r="CE30" s="92"/>
      <c r="CF30" s="92"/>
      <c r="CG30" s="92"/>
      <c r="CH30" s="92"/>
    </row>
    <row r="31" spans="1:86" ht="36.75" customHeight="1" x14ac:dyDescent="0.2">
      <c r="A31" s="76">
        <v>25</v>
      </c>
      <c r="B31" s="83">
        <v>42822</v>
      </c>
      <c r="C31" s="74">
        <v>0.3125</v>
      </c>
      <c r="D31" s="76" t="s">
        <v>1228</v>
      </c>
      <c r="E31" s="76" t="s">
        <v>93</v>
      </c>
      <c r="F31" s="76" t="s">
        <v>228</v>
      </c>
      <c r="G31" s="76" t="s">
        <v>308</v>
      </c>
      <c r="H31" s="76" t="s">
        <v>270</v>
      </c>
      <c r="I31" s="76" t="s">
        <v>93</v>
      </c>
      <c r="J31" s="76" t="s">
        <v>93</v>
      </c>
      <c r="K31" s="76" t="s">
        <v>93</v>
      </c>
      <c r="L31" s="76" t="s">
        <v>93</v>
      </c>
      <c r="M31" s="76" t="s">
        <v>93</v>
      </c>
      <c r="N31" s="76" t="s">
        <v>93</v>
      </c>
      <c r="O31" s="76" t="s">
        <v>93</v>
      </c>
      <c r="P31" s="76" t="s">
        <v>93</v>
      </c>
      <c r="Q31" s="146" t="s">
        <v>1229</v>
      </c>
      <c r="R31" s="76" t="s">
        <v>1230</v>
      </c>
      <c r="S31" s="76" t="s">
        <v>102</v>
      </c>
      <c r="T31" s="76">
        <v>8428</v>
      </c>
      <c r="U31" s="76" t="s">
        <v>1231</v>
      </c>
      <c r="V31" s="76" t="s">
        <v>549</v>
      </c>
      <c r="W31" s="76" t="s">
        <v>339</v>
      </c>
      <c r="X31" s="79">
        <v>39764</v>
      </c>
      <c r="Y31" s="80" t="str">
        <f t="shared" si="0"/>
        <v>8 ปี, 4 เดือน</v>
      </c>
      <c r="Z31" s="80" t="s">
        <v>242</v>
      </c>
      <c r="AA31" s="81" t="s">
        <v>1232</v>
      </c>
      <c r="AB31" s="81" t="s">
        <v>1233</v>
      </c>
      <c r="AC31" s="81">
        <v>0</v>
      </c>
      <c r="AD31" s="81">
        <v>9</v>
      </c>
      <c r="AE31" s="81">
        <v>9</v>
      </c>
      <c r="AF31" s="81" t="s">
        <v>1234</v>
      </c>
      <c r="AG31" s="84" t="s">
        <v>1235</v>
      </c>
      <c r="AH31" s="83">
        <v>31638</v>
      </c>
      <c r="AI31" s="84" t="s">
        <v>248</v>
      </c>
      <c r="AJ31" s="81">
        <v>56</v>
      </c>
      <c r="AK31" s="80" t="str">
        <f t="shared" si="1"/>
        <v>30 ปี, 7 เดือน</v>
      </c>
      <c r="AL31" s="99">
        <v>43473</v>
      </c>
      <c r="AM31" s="80">
        <v>1</v>
      </c>
      <c r="AN31" s="76">
        <v>2</v>
      </c>
      <c r="AO31" s="76">
        <v>3</v>
      </c>
      <c r="AP31" s="76">
        <v>0</v>
      </c>
      <c r="AQ31" s="76">
        <v>0</v>
      </c>
      <c r="AR31" s="81">
        <f t="shared" si="2"/>
        <v>2</v>
      </c>
      <c r="AS31" s="81">
        <f t="shared" si="2"/>
        <v>3</v>
      </c>
      <c r="AT31" s="87" t="s">
        <v>118</v>
      </c>
      <c r="AU31" s="87" t="s">
        <v>115</v>
      </c>
      <c r="AV31" s="88" t="s">
        <v>369</v>
      </c>
      <c r="AW31" s="89"/>
      <c r="AX31" s="89"/>
      <c r="AY31" s="90"/>
      <c r="AZ31" s="90"/>
      <c r="BA31" s="90"/>
      <c r="BB31" s="90"/>
      <c r="BC31" s="91"/>
      <c r="BD31" s="91" t="s">
        <v>269</v>
      </c>
      <c r="BE31" s="87" t="s">
        <v>317</v>
      </c>
      <c r="BF31" s="87" t="s">
        <v>93</v>
      </c>
      <c r="BG31" s="87" t="s">
        <v>93</v>
      </c>
      <c r="BH31" s="87" t="s">
        <v>93</v>
      </c>
      <c r="BI31" s="119"/>
      <c r="BJ31" s="119"/>
      <c r="BK31" s="119"/>
      <c r="BL31" s="119"/>
      <c r="BM31" s="119"/>
      <c r="BN31" s="120"/>
      <c r="BO31" s="121"/>
      <c r="BP31" s="121"/>
      <c r="BQ31" s="121"/>
      <c r="BR31" s="121"/>
      <c r="BS31" s="121"/>
      <c r="BT31" s="121"/>
      <c r="BU31" s="121"/>
      <c r="BV31" s="121"/>
      <c r="BW31" s="94"/>
      <c r="BX31" s="94" t="s">
        <v>627</v>
      </c>
      <c r="BY31" s="94"/>
      <c r="BZ31" s="121"/>
      <c r="CA31" s="121"/>
      <c r="CB31" s="94" t="s">
        <v>89</v>
      </c>
      <c r="CC31" s="94"/>
      <c r="CD31" s="122"/>
      <c r="CE31" s="119"/>
      <c r="CF31" s="119"/>
      <c r="CG31" s="119"/>
      <c r="CH31" s="119"/>
    </row>
    <row r="32" spans="1:86" ht="36.75" customHeight="1" x14ac:dyDescent="0.2">
      <c r="A32" s="81">
        <v>26</v>
      </c>
      <c r="B32" s="79">
        <v>42824</v>
      </c>
      <c r="C32" s="74">
        <v>0.30208333333333331</v>
      </c>
      <c r="D32" s="76" t="s">
        <v>1236</v>
      </c>
      <c r="E32" s="76" t="s">
        <v>1237</v>
      </c>
      <c r="F32" s="76" t="s">
        <v>228</v>
      </c>
      <c r="G32" s="76" t="s">
        <v>1238</v>
      </c>
      <c r="H32" s="76" t="s">
        <v>270</v>
      </c>
      <c r="I32" s="76" t="s">
        <v>231</v>
      </c>
      <c r="J32" s="76" t="s">
        <v>93</v>
      </c>
      <c r="K32" s="76" t="s">
        <v>93</v>
      </c>
      <c r="L32" s="76" t="s">
        <v>234</v>
      </c>
      <c r="M32" s="76" t="s">
        <v>273</v>
      </c>
      <c r="N32" s="76" t="s">
        <v>93</v>
      </c>
      <c r="O32" s="76" t="s">
        <v>93</v>
      </c>
      <c r="P32" s="76" t="s">
        <v>93</v>
      </c>
      <c r="Q32" s="146" t="s">
        <v>1239</v>
      </c>
      <c r="R32" s="81" t="s">
        <v>1240</v>
      </c>
      <c r="S32" s="81" t="s">
        <v>102</v>
      </c>
      <c r="T32" s="76">
        <v>8233</v>
      </c>
      <c r="U32" s="76" t="s">
        <v>1241</v>
      </c>
      <c r="V32" s="76" t="s">
        <v>536</v>
      </c>
      <c r="W32" s="76" t="s">
        <v>339</v>
      </c>
      <c r="X32" s="79">
        <v>31559</v>
      </c>
      <c r="Y32" s="80" t="str">
        <f t="shared" si="0"/>
        <v>30 ปี, 10 เดือน</v>
      </c>
      <c r="Z32" s="80" t="s">
        <v>242</v>
      </c>
      <c r="AA32" s="81" t="s">
        <v>1242</v>
      </c>
      <c r="AB32" s="81" t="s">
        <v>1243</v>
      </c>
      <c r="AC32" s="81" t="s">
        <v>1244</v>
      </c>
      <c r="AD32" s="81">
        <v>9</v>
      </c>
      <c r="AE32" s="81">
        <v>9</v>
      </c>
      <c r="AF32" s="81" t="s">
        <v>1245</v>
      </c>
      <c r="AG32" s="84" t="s">
        <v>1246</v>
      </c>
      <c r="AH32" s="83">
        <v>40707</v>
      </c>
      <c r="AI32" s="84" t="s">
        <v>248</v>
      </c>
      <c r="AJ32" s="81">
        <v>38</v>
      </c>
      <c r="AK32" s="80" t="str">
        <f t="shared" si="1"/>
        <v>5 ปี, 9 เดือน</v>
      </c>
      <c r="AL32" s="99">
        <v>43009</v>
      </c>
      <c r="AM32" s="80">
        <v>1</v>
      </c>
      <c r="AN32" s="76">
        <v>0</v>
      </c>
      <c r="AO32" s="76">
        <v>0</v>
      </c>
      <c r="AP32" s="76">
        <v>0</v>
      </c>
      <c r="AQ32" s="76">
        <v>1</v>
      </c>
      <c r="AR32" s="81">
        <f t="shared" si="2"/>
        <v>0</v>
      </c>
      <c r="AS32" s="81">
        <f t="shared" si="2"/>
        <v>1</v>
      </c>
      <c r="AT32" s="87" t="s">
        <v>116</v>
      </c>
      <c r="AU32" s="87" t="s">
        <v>122</v>
      </c>
      <c r="AV32" s="88" t="s">
        <v>377</v>
      </c>
      <c r="AW32" s="89"/>
      <c r="AX32" s="89"/>
      <c r="AY32" s="90"/>
      <c r="AZ32" s="90"/>
      <c r="BA32" s="90"/>
      <c r="BB32" s="90"/>
      <c r="BC32" s="91"/>
      <c r="BD32" s="91" t="s">
        <v>269</v>
      </c>
      <c r="BE32" s="87" t="s">
        <v>93</v>
      </c>
      <c r="BF32" s="87" t="s">
        <v>93</v>
      </c>
      <c r="BG32" s="87" t="s">
        <v>93</v>
      </c>
      <c r="BH32" s="87" t="s">
        <v>93</v>
      </c>
      <c r="BI32" s="92"/>
      <c r="BJ32" s="92"/>
      <c r="BK32" s="92"/>
      <c r="BL32" s="92"/>
      <c r="BM32" s="92"/>
      <c r="BN32" s="93"/>
      <c r="BO32" s="94"/>
      <c r="BP32" s="94"/>
      <c r="BQ32" s="94"/>
      <c r="BR32" s="94"/>
      <c r="BS32" s="94"/>
      <c r="BT32" s="94"/>
      <c r="BU32" s="94"/>
      <c r="BV32" s="94"/>
      <c r="BW32" s="94"/>
      <c r="BX32" s="94" t="s">
        <v>639</v>
      </c>
      <c r="BY32" s="94"/>
      <c r="BZ32" s="94"/>
      <c r="CA32" s="94"/>
      <c r="CB32" s="94" t="s">
        <v>90</v>
      </c>
      <c r="CC32" s="94"/>
      <c r="CD32" s="96"/>
      <c r="CE32" s="92"/>
      <c r="CF32" s="92"/>
      <c r="CG32" s="92"/>
      <c r="CH32" s="92"/>
    </row>
    <row r="33" spans="1:86" ht="36.75" customHeight="1" x14ac:dyDescent="0.2">
      <c r="A33" s="81">
        <v>27</v>
      </c>
      <c r="B33" s="79">
        <v>42825</v>
      </c>
      <c r="C33" s="74">
        <v>0.95833333333333337</v>
      </c>
      <c r="D33" s="76" t="s">
        <v>1247</v>
      </c>
      <c r="E33" s="76" t="s">
        <v>1248</v>
      </c>
      <c r="F33" s="76" t="s">
        <v>1248</v>
      </c>
      <c r="G33" s="76" t="s">
        <v>935</v>
      </c>
      <c r="H33" s="76" t="s">
        <v>93</v>
      </c>
      <c r="I33" s="76" t="s">
        <v>93</v>
      </c>
      <c r="J33" s="76" t="s">
        <v>93</v>
      </c>
      <c r="K33" s="76" t="s">
        <v>93</v>
      </c>
      <c r="L33" s="76" t="s">
        <v>234</v>
      </c>
      <c r="M33" s="76" t="s">
        <v>93</v>
      </c>
      <c r="N33" s="76" t="s">
        <v>93</v>
      </c>
      <c r="O33" s="76" t="s">
        <v>93</v>
      </c>
      <c r="P33" s="76" t="s">
        <v>93</v>
      </c>
      <c r="Q33" s="181" t="s">
        <v>1249</v>
      </c>
      <c r="R33" s="76" t="s">
        <v>1250</v>
      </c>
      <c r="S33" s="76" t="s">
        <v>276</v>
      </c>
      <c r="T33" s="76">
        <v>132</v>
      </c>
      <c r="U33" s="76" t="s">
        <v>1251</v>
      </c>
      <c r="V33" s="76" t="s">
        <v>497</v>
      </c>
      <c r="W33" s="76" t="s">
        <v>104</v>
      </c>
      <c r="X33" s="79">
        <v>32904</v>
      </c>
      <c r="Y33" s="80" t="str">
        <f t="shared" si="0"/>
        <v>27 ปี, 2 เดือน</v>
      </c>
      <c r="Z33" s="80" t="s">
        <v>242</v>
      </c>
      <c r="AA33" s="81" t="s">
        <v>939</v>
      </c>
      <c r="AB33" s="81" t="s">
        <v>1252</v>
      </c>
      <c r="AC33" s="81" t="s">
        <v>1253</v>
      </c>
      <c r="AD33" s="81">
        <v>9</v>
      </c>
      <c r="AE33" s="81">
        <v>9</v>
      </c>
      <c r="AF33" s="81" t="s">
        <v>1254</v>
      </c>
      <c r="AG33" s="84" t="s">
        <v>1255</v>
      </c>
      <c r="AH33" s="83">
        <v>38252</v>
      </c>
      <c r="AI33" s="84" t="s">
        <v>248</v>
      </c>
      <c r="AJ33" s="81">
        <v>44</v>
      </c>
      <c r="AK33" s="80" t="str">
        <f t="shared" si="1"/>
        <v>12 ปี, 6 เดือน</v>
      </c>
      <c r="AL33" s="99">
        <v>42908</v>
      </c>
      <c r="AM33" s="80">
        <v>1</v>
      </c>
      <c r="AN33" s="76">
        <v>0</v>
      </c>
      <c r="AO33" s="76">
        <v>0</v>
      </c>
      <c r="AP33" s="76">
        <v>1</v>
      </c>
      <c r="AQ33" s="76">
        <v>0</v>
      </c>
      <c r="AR33" s="81">
        <f t="shared" si="2"/>
        <v>1</v>
      </c>
      <c r="AS33" s="81">
        <f t="shared" si="2"/>
        <v>0</v>
      </c>
      <c r="AT33" s="87" t="s">
        <v>116</v>
      </c>
      <c r="AU33" s="146" t="s">
        <v>93</v>
      </c>
      <c r="AV33" s="88" t="s">
        <v>93</v>
      </c>
      <c r="AW33" s="89"/>
      <c r="AX33" s="89"/>
      <c r="AY33" s="147"/>
      <c r="AZ33" s="147"/>
      <c r="BA33" s="147"/>
      <c r="BB33" s="90"/>
      <c r="BC33" s="104"/>
      <c r="BD33" s="104" t="s">
        <v>269</v>
      </c>
      <c r="BE33" s="87" t="s">
        <v>93</v>
      </c>
      <c r="BF33" s="76" t="s">
        <v>93</v>
      </c>
      <c r="BG33" s="87" t="s">
        <v>93</v>
      </c>
      <c r="BH33" s="76" t="s">
        <v>93</v>
      </c>
      <c r="BI33" s="92"/>
      <c r="BJ33" s="92"/>
      <c r="BK33" s="92"/>
      <c r="BL33" s="92"/>
      <c r="BM33" s="92"/>
      <c r="BN33" s="93"/>
      <c r="BO33" s="94"/>
      <c r="BP33" s="94"/>
      <c r="BQ33" s="94"/>
      <c r="BR33" s="94"/>
      <c r="BS33" s="94"/>
      <c r="BT33" s="94"/>
      <c r="BU33" s="94"/>
      <c r="BV33" s="94"/>
      <c r="BW33" s="94"/>
      <c r="BX33" s="94" t="s">
        <v>659</v>
      </c>
      <c r="BY33" s="94"/>
      <c r="BZ33" s="94"/>
      <c r="CA33" s="94"/>
      <c r="CB33" s="94" t="s">
        <v>91</v>
      </c>
      <c r="CC33" s="94"/>
      <c r="CD33" s="96"/>
      <c r="CE33" s="92"/>
      <c r="CF33" s="92"/>
      <c r="CG33" s="92"/>
      <c r="CH33" s="92"/>
    </row>
    <row r="34" spans="1:86" ht="36.75" customHeight="1" x14ac:dyDescent="0.2">
      <c r="A34" s="81"/>
      <c r="B34" s="79"/>
      <c r="C34" s="74"/>
      <c r="D34" s="76"/>
      <c r="E34" s="76"/>
      <c r="F34" s="76"/>
      <c r="G34" s="76"/>
      <c r="H34" s="76"/>
      <c r="I34" s="76"/>
      <c r="J34" s="76"/>
      <c r="K34" s="76"/>
      <c r="L34" s="76"/>
      <c r="M34" s="76"/>
      <c r="N34" s="76"/>
      <c r="O34" s="76"/>
      <c r="P34" s="76"/>
      <c r="Q34" s="87"/>
      <c r="R34" s="76"/>
      <c r="S34" s="76"/>
      <c r="T34" s="76"/>
      <c r="U34" s="76"/>
      <c r="V34" s="76"/>
      <c r="W34" s="76"/>
      <c r="X34" s="79"/>
      <c r="Y34" s="80" t="str">
        <f t="shared" si="0"/>
        <v>0 ปี, 0 เดือน</v>
      </c>
      <c r="Z34" s="80"/>
      <c r="AA34" s="81"/>
      <c r="AB34" s="81"/>
      <c r="AC34" s="81"/>
      <c r="AD34" s="81"/>
      <c r="AE34" s="81"/>
      <c r="AF34" s="81"/>
      <c r="AG34" s="84"/>
      <c r="AH34" s="83"/>
      <c r="AI34" s="84"/>
      <c r="AJ34" s="81"/>
      <c r="AK34" s="80" t="str">
        <f t="shared" si="1"/>
        <v>0 ปี, 0 เดือน</v>
      </c>
      <c r="AL34" s="99"/>
      <c r="AM34" s="80"/>
      <c r="AN34" s="76"/>
      <c r="AO34" s="76"/>
      <c r="AP34" s="76"/>
      <c r="AQ34" s="76"/>
      <c r="AR34" s="81">
        <f t="shared" si="2"/>
        <v>0</v>
      </c>
      <c r="AS34" s="81">
        <f t="shared" si="2"/>
        <v>0</v>
      </c>
      <c r="AT34" s="87"/>
      <c r="AU34" s="87"/>
      <c r="AV34" s="88"/>
      <c r="AW34" s="89"/>
      <c r="AX34" s="89"/>
      <c r="AY34" s="90"/>
      <c r="AZ34" s="90"/>
      <c r="BA34" s="90"/>
      <c r="BB34" s="90"/>
      <c r="BC34" s="91"/>
      <c r="BD34" s="91"/>
      <c r="BE34" s="87"/>
      <c r="BF34" s="87"/>
      <c r="BG34" s="87"/>
      <c r="BH34" s="87"/>
      <c r="BI34" s="92"/>
      <c r="BJ34" s="92"/>
      <c r="BK34" s="92"/>
      <c r="BL34" s="92"/>
      <c r="BM34" s="92"/>
      <c r="BN34" s="93"/>
      <c r="BO34" s="94"/>
      <c r="BP34" s="94"/>
      <c r="BQ34" s="94"/>
      <c r="BR34" s="94"/>
      <c r="BS34" s="94"/>
      <c r="BT34" s="94"/>
      <c r="BU34" s="94"/>
      <c r="BV34" s="94"/>
      <c r="BW34" s="94"/>
      <c r="BX34" s="94" t="s">
        <v>672</v>
      </c>
      <c r="BY34" s="94"/>
      <c r="BZ34" s="94"/>
      <c r="CA34" s="94"/>
      <c r="CB34" s="92" t="s">
        <v>369</v>
      </c>
      <c r="CC34" s="94"/>
      <c r="CD34" s="96"/>
      <c r="CE34" s="92"/>
      <c r="CF34" s="92"/>
      <c r="CG34" s="92"/>
      <c r="CH34" s="92"/>
    </row>
    <row r="35" spans="1:86" ht="36.75" customHeight="1" x14ac:dyDescent="0.2">
      <c r="A35" s="76"/>
      <c r="B35" s="79"/>
      <c r="C35" s="74"/>
      <c r="D35" s="76"/>
      <c r="E35" s="76"/>
      <c r="F35" s="76"/>
      <c r="G35" s="76"/>
      <c r="H35" s="76"/>
      <c r="I35" s="76"/>
      <c r="J35" s="76"/>
      <c r="K35" s="76"/>
      <c r="L35" s="76"/>
      <c r="M35" s="76"/>
      <c r="N35" s="76"/>
      <c r="O35" s="76"/>
      <c r="P35" s="76"/>
      <c r="Q35" s="87"/>
      <c r="R35" s="76"/>
      <c r="S35" s="76"/>
      <c r="T35" s="76"/>
      <c r="U35" s="76"/>
      <c r="V35" s="76"/>
      <c r="W35" s="76"/>
      <c r="X35" s="79"/>
      <c r="Y35" s="80" t="str">
        <f t="shared" si="0"/>
        <v>0 ปี, 0 เดือน</v>
      </c>
      <c r="Z35" s="80"/>
      <c r="AA35" s="81"/>
      <c r="AB35" s="81"/>
      <c r="AC35" s="81"/>
      <c r="AD35" s="81"/>
      <c r="AE35" s="81"/>
      <c r="AF35" s="81"/>
      <c r="AG35" s="84"/>
      <c r="AH35" s="83"/>
      <c r="AI35" s="84"/>
      <c r="AJ35" s="81"/>
      <c r="AK35" s="80" t="str">
        <f t="shared" si="1"/>
        <v>0 ปี, 0 เดือน</v>
      </c>
      <c r="AL35" s="99"/>
      <c r="AM35" s="80"/>
      <c r="AN35" s="76"/>
      <c r="AO35" s="76"/>
      <c r="AP35" s="76"/>
      <c r="AQ35" s="76"/>
      <c r="AR35" s="81">
        <f t="shared" si="2"/>
        <v>0</v>
      </c>
      <c r="AS35" s="81">
        <f t="shared" si="2"/>
        <v>0</v>
      </c>
      <c r="AT35" s="87"/>
      <c r="AU35" s="87"/>
      <c r="AV35" s="88"/>
      <c r="AW35" s="89"/>
      <c r="AX35" s="89"/>
      <c r="AY35" s="90"/>
      <c r="AZ35" s="90"/>
      <c r="BA35" s="90"/>
      <c r="BB35" s="90"/>
      <c r="BC35" s="91"/>
      <c r="BD35" s="91"/>
      <c r="BE35" s="87"/>
      <c r="BF35" s="87"/>
      <c r="BG35" s="87"/>
      <c r="BH35" s="87"/>
      <c r="BI35" s="92"/>
      <c r="BJ35" s="92"/>
      <c r="BK35" s="92"/>
      <c r="BL35" s="92"/>
      <c r="BM35" s="92"/>
      <c r="BN35" s="93"/>
      <c r="BO35" s="94"/>
      <c r="BP35" s="94"/>
      <c r="BQ35" s="94"/>
      <c r="BR35" s="94"/>
      <c r="BS35" s="94"/>
      <c r="BT35" s="94"/>
      <c r="BU35" s="94"/>
      <c r="BV35" s="94"/>
      <c r="BW35" s="94"/>
      <c r="BX35" s="94" t="s">
        <v>681</v>
      </c>
      <c r="BY35" s="94"/>
      <c r="BZ35" s="94"/>
      <c r="CA35" s="94"/>
      <c r="CB35" s="92" t="s">
        <v>92</v>
      </c>
      <c r="CC35" s="94"/>
      <c r="CD35" s="96"/>
      <c r="CE35" s="92"/>
      <c r="CF35" s="92"/>
      <c r="CG35" s="92"/>
      <c r="CH35" s="92"/>
    </row>
    <row r="36" spans="1:86" ht="21.75" x14ac:dyDescent="0.2">
      <c r="A36" s="76"/>
      <c r="B36" s="79"/>
      <c r="C36" s="74"/>
      <c r="D36" s="76"/>
      <c r="E36" s="76"/>
      <c r="F36" s="76"/>
      <c r="G36" s="76"/>
      <c r="H36" s="76"/>
      <c r="I36" s="76"/>
      <c r="J36" s="76"/>
      <c r="K36" s="76"/>
      <c r="L36" s="76"/>
      <c r="M36" s="76"/>
      <c r="N36" s="76"/>
      <c r="O36" s="76"/>
      <c r="P36" s="76"/>
      <c r="Q36" s="87"/>
      <c r="R36" s="76"/>
      <c r="S36" s="76"/>
      <c r="T36" s="76"/>
      <c r="U36" s="76"/>
      <c r="V36" s="76"/>
      <c r="W36" s="76"/>
      <c r="X36" s="79"/>
      <c r="Y36" s="80" t="str">
        <f t="shared" si="0"/>
        <v>0 ปี, 0 เดือน</v>
      </c>
      <c r="Z36" s="80"/>
      <c r="AA36" s="81"/>
      <c r="AB36" s="81"/>
      <c r="AC36" s="81"/>
      <c r="AD36" s="81"/>
      <c r="AE36" s="81"/>
      <c r="AF36" s="81"/>
      <c r="AG36" s="84"/>
      <c r="AH36" s="83"/>
      <c r="AI36" s="84"/>
      <c r="AJ36" s="81"/>
      <c r="AK36" s="80" t="str">
        <f t="shared" si="1"/>
        <v>0 ปี, 0 เดือน</v>
      </c>
      <c r="AL36" s="99"/>
      <c r="AM36" s="80"/>
      <c r="AN36" s="76"/>
      <c r="AO36" s="76"/>
      <c r="AP36" s="76"/>
      <c r="AQ36" s="76"/>
      <c r="AR36" s="81">
        <f t="shared" si="2"/>
        <v>0</v>
      </c>
      <c r="AS36" s="81">
        <f t="shared" si="2"/>
        <v>0</v>
      </c>
      <c r="AT36" s="87"/>
      <c r="AU36" s="87"/>
      <c r="AV36" s="88"/>
      <c r="AW36" s="89"/>
      <c r="AX36" s="89"/>
      <c r="AY36" s="90"/>
      <c r="AZ36" s="90"/>
      <c r="BA36" s="90"/>
      <c r="BB36" s="90"/>
      <c r="BC36" s="91"/>
      <c r="BD36" s="91"/>
      <c r="BE36" s="87"/>
      <c r="BF36" s="87"/>
      <c r="BG36" s="87"/>
      <c r="BH36" s="87"/>
      <c r="BI36" s="92"/>
      <c r="BJ36" s="92"/>
      <c r="BK36" s="92"/>
      <c r="BL36" s="92"/>
      <c r="BM36" s="92"/>
      <c r="BN36" s="93"/>
      <c r="BO36" s="94"/>
      <c r="BP36" s="94"/>
      <c r="BQ36" s="94"/>
      <c r="BR36" s="94"/>
      <c r="BS36" s="94"/>
      <c r="BT36" s="94"/>
      <c r="BU36" s="94"/>
      <c r="BV36" s="94"/>
      <c r="BW36" s="94"/>
      <c r="BX36" s="94" t="s">
        <v>691</v>
      </c>
      <c r="BY36" s="94"/>
      <c r="BZ36" s="94"/>
      <c r="CA36" s="94"/>
      <c r="CB36" s="94" t="s">
        <v>93</v>
      </c>
      <c r="CC36" s="94"/>
      <c r="CD36" s="96"/>
      <c r="CE36" s="92"/>
      <c r="CF36" s="92"/>
      <c r="CG36" s="92"/>
      <c r="CH36" s="92"/>
    </row>
    <row r="37" spans="1:86" ht="21.75" x14ac:dyDescent="0.2">
      <c r="A37" s="76"/>
      <c r="B37" s="79"/>
      <c r="C37" s="74"/>
      <c r="D37" s="76"/>
      <c r="E37" s="76"/>
      <c r="F37" s="76"/>
      <c r="G37" s="76"/>
      <c r="H37" s="76"/>
      <c r="I37" s="76"/>
      <c r="J37" s="76"/>
      <c r="K37" s="76"/>
      <c r="L37" s="76"/>
      <c r="M37" s="76"/>
      <c r="N37" s="76"/>
      <c r="O37" s="76"/>
      <c r="P37" s="76"/>
      <c r="Q37" s="87"/>
      <c r="R37" s="76"/>
      <c r="S37" s="76"/>
      <c r="T37" s="76"/>
      <c r="U37" s="76"/>
      <c r="V37" s="76"/>
      <c r="W37" s="76"/>
      <c r="X37" s="79"/>
      <c r="Y37" s="80" t="str">
        <f t="shared" si="0"/>
        <v>0 ปี, 0 เดือน</v>
      </c>
      <c r="Z37" s="80"/>
      <c r="AA37" s="81"/>
      <c r="AB37" s="81"/>
      <c r="AC37" s="81"/>
      <c r="AD37" s="81"/>
      <c r="AE37" s="81"/>
      <c r="AF37" s="81"/>
      <c r="AG37" s="84"/>
      <c r="AH37" s="83"/>
      <c r="AI37" s="84"/>
      <c r="AJ37" s="81"/>
      <c r="AK37" s="80" t="str">
        <f t="shared" si="1"/>
        <v>0 ปี, 0 เดือน</v>
      </c>
      <c r="AL37" s="99"/>
      <c r="AM37" s="80"/>
      <c r="AN37" s="76"/>
      <c r="AO37" s="76"/>
      <c r="AP37" s="76"/>
      <c r="AQ37" s="76"/>
      <c r="AR37" s="81">
        <f t="shared" si="2"/>
        <v>0</v>
      </c>
      <c r="AS37" s="81">
        <f t="shared" si="2"/>
        <v>0</v>
      </c>
      <c r="AT37" s="87"/>
      <c r="AU37" s="87"/>
      <c r="AV37" s="88"/>
      <c r="AW37" s="89"/>
      <c r="AX37" s="89"/>
      <c r="AY37" s="90"/>
      <c r="AZ37" s="90"/>
      <c r="BA37" s="90"/>
      <c r="BB37" s="90"/>
      <c r="BC37" s="91"/>
      <c r="BD37" s="91"/>
      <c r="BE37" s="87"/>
      <c r="BF37" s="87"/>
      <c r="BG37" s="87"/>
      <c r="BH37" s="87"/>
      <c r="BI37" s="92"/>
      <c r="BJ37" s="92"/>
      <c r="BK37" s="92"/>
      <c r="BL37" s="92"/>
      <c r="BM37" s="92"/>
      <c r="BN37" s="93"/>
      <c r="BO37" s="94"/>
      <c r="BP37" s="94"/>
      <c r="BQ37" s="94"/>
      <c r="BR37" s="94"/>
      <c r="BS37" s="94"/>
      <c r="BT37" s="94"/>
      <c r="BU37" s="94"/>
      <c r="BV37" s="94"/>
      <c r="BW37" s="94"/>
      <c r="BX37" s="94" t="s">
        <v>692</v>
      </c>
      <c r="BY37" s="94"/>
      <c r="BZ37" s="94"/>
      <c r="CA37" s="94"/>
      <c r="CB37" s="94"/>
      <c r="CC37" s="94"/>
      <c r="CD37" s="96"/>
      <c r="CE37" s="92"/>
      <c r="CF37" s="92"/>
      <c r="CG37" s="92"/>
      <c r="CH37" s="92"/>
    </row>
    <row r="38" spans="1:86" ht="21.75" x14ac:dyDescent="0.2">
      <c r="A38" s="76"/>
      <c r="B38" s="79"/>
      <c r="C38" s="74"/>
      <c r="D38" s="76"/>
      <c r="E38" s="176"/>
      <c r="F38" s="76"/>
      <c r="G38" s="76"/>
      <c r="H38" s="76"/>
      <c r="I38" s="76"/>
      <c r="J38" s="76"/>
      <c r="K38" s="76"/>
      <c r="L38" s="76"/>
      <c r="M38" s="76"/>
      <c r="N38" s="76"/>
      <c r="O38" s="76"/>
      <c r="P38" s="76"/>
      <c r="Q38" s="87"/>
      <c r="R38" s="76"/>
      <c r="S38" s="76"/>
      <c r="T38" s="76"/>
      <c r="U38" s="76"/>
      <c r="V38" s="76"/>
      <c r="W38" s="76"/>
      <c r="X38" s="79"/>
      <c r="Y38" s="80" t="str">
        <f t="shared" si="0"/>
        <v>0 ปี, 0 เดือน</v>
      </c>
      <c r="Z38" s="80"/>
      <c r="AA38" s="81"/>
      <c r="AB38" s="81"/>
      <c r="AC38" s="81"/>
      <c r="AD38" s="81"/>
      <c r="AE38" s="81"/>
      <c r="AF38" s="81"/>
      <c r="AG38" s="84"/>
      <c r="AH38" s="83"/>
      <c r="AI38" s="84"/>
      <c r="AJ38" s="81"/>
      <c r="AK38" s="80" t="str">
        <f t="shared" si="1"/>
        <v>0 ปี, 0 เดือน</v>
      </c>
      <c r="AL38" s="99"/>
      <c r="AM38" s="80"/>
      <c r="AN38" s="76"/>
      <c r="AO38" s="76"/>
      <c r="AP38" s="76"/>
      <c r="AQ38" s="76"/>
      <c r="AR38" s="81">
        <f t="shared" si="2"/>
        <v>0</v>
      </c>
      <c r="AS38" s="81">
        <f t="shared" si="2"/>
        <v>0</v>
      </c>
      <c r="AT38" s="87"/>
      <c r="AU38" s="87"/>
      <c r="AV38" s="88"/>
      <c r="AW38" s="89"/>
      <c r="AX38" s="89"/>
      <c r="AY38" s="90"/>
      <c r="AZ38" s="90"/>
      <c r="BA38" s="90"/>
      <c r="BB38" s="90"/>
      <c r="BC38" s="149"/>
      <c r="BD38" s="149"/>
      <c r="BE38" s="87"/>
      <c r="BF38" s="87"/>
      <c r="BG38" s="87"/>
      <c r="BH38" s="87"/>
      <c r="BI38" s="92"/>
      <c r="BJ38" s="92"/>
      <c r="BK38" s="92"/>
      <c r="BL38" s="92"/>
      <c r="BM38" s="92"/>
      <c r="BN38" s="93"/>
      <c r="BO38" s="94"/>
      <c r="BP38" s="94"/>
      <c r="BQ38" s="94"/>
      <c r="BR38" s="94"/>
      <c r="BS38" s="94"/>
      <c r="BT38" s="94"/>
      <c r="BU38" s="94"/>
      <c r="BV38" s="94"/>
      <c r="BW38" s="94"/>
      <c r="BX38" s="95" t="s">
        <v>693</v>
      </c>
      <c r="BY38" s="94"/>
      <c r="BZ38" s="94"/>
      <c r="CA38" s="94"/>
      <c r="CB38" s="94"/>
      <c r="CC38" s="94"/>
      <c r="CD38" s="96"/>
      <c r="CE38" s="92"/>
      <c r="CF38" s="92"/>
      <c r="CG38" s="92"/>
      <c r="CH38" s="92"/>
    </row>
    <row r="39" spans="1:86" ht="21.75" x14ac:dyDescent="0.2">
      <c r="A39" s="76"/>
      <c r="B39" s="79"/>
      <c r="C39" s="74"/>
      <c r="D39" s="76"/>
      <c r="E39" s="76"/>
      <c r="F39" s="76"/>
      <c r="G39" s="76"/>
      <c r="H39" s="76"/>
      <c r="I39" s="76"/>
      <c r="J39" s="76"/>
      <c r="K39" s="76"/>
      <c r="L39" s="76"/>
      <c r="M39" s="76"/>
      <c r="N39" s="76"/>
      <c r="O39" s="76"/>
      <c r="P39" s="76"/>
      <c r="Q39" s="87"/>
      <c r="R39" s="76"/>
      <c r="S39" s="76"/>
      <c r="T39" s="76"/>
      <c r="U39" s="76"/>
      <c r="V39" s="76"/>
      <c r="W39" s="76"/>
      <c r="X39" s="79"/>
      <c r="Y39" s="80" t="str">
        <f t="shared" si="0"/>
        <v>0 ปี, 0 เดือน</v>
      </c>
      <c r="Z39" s="80"/>
      <c r="AA39" s="81"/>
      <c r="AB39" s="81"/>
      <c r="AC39" s="81"/>
      <c r="AD39" s="81"/>
      <c r="AE39" s="81"/>
      <c r="AF39" s="81"/>
      <c r="AG39" s="84"/>
      <c r="AH39" s="83"/>
      <c r="AI39" s="84"/>
      <c r="AJ39" s="81"/>
      <c r="AK39" s="80" t="str">
        <f t="shared" si="1"/>
        <v>0 ปี, 0 เดือน</v>
      </c>
      <c r="AL39" s="99"/>
      <c r="AM39" s="80"/>
      <c r="AN39" s="76"/>
      <c r="AO39" s="76"/>
      <c r="AP39" s="76"/>
      <c r="AQ39" s="76"/>
      <c r="AR39" s="81">
        <f t="shared" si="2"/>
        <v>0</v>
      </c>
      <c r="AS39" s="81">
        <f t="shared" si="2"/>
        <v>0</v>
      </c>
      <c r="AT39" s="87"/>
      <c r="AU39" s="87"/>
      <c r="AV39" s="88"/>
      <c r="AW39" s="89"/>
      <c r="AX39" s="89"/>
      <c r="AY39" s="90"/>
      <c r="AZ39" s="90"/>
      <c r="BA39" s="90"/>
      <c r="BB39" s="90"/>
      <c r="BC39" s="91"/>
      <c r="BD39" s="91"/>
      <c r="BE39" s="87"/>
      <c r="BF39" s="87"/>
      <c r="BG39" s="87"/>
      <c r="BH39" s="87"/>
      <c r="BI39" s="92"/>
      <c r="BJ39" s="92"/>
      <c r="BK39" s="92"/>
      <c r="BL39" s="92"/>
      <c r="BM39" s="92"/>
      <c r="BN39" s="93"/>
      <c r="BO39" s="94"/>
      <c r="BP39" s="94"/>
      <c r="BQ39" s="94"/>
      <c r="BR39" s="94"/>
      <c r="BS39" s="94"/>
      <c r="BT39" s="94"/>
      <c r="BU39" s="94"/>
      <c r="BV39" s="94"/>
      <c r="BW39" s="94"/>
      <c r="BX39" s="94" t="s">
        <v>694</v>
      </c>
      <c r="BY39" s="94"/>
      <c r="BZ39" s="94"/>
      <c r="CA39" s="94"/>
      <c r="CB39" s="94"/>
      <c r="CC39" s="94"/>
      <c r="CD39" s="96"/>
      <c r="CE39" s="92"/>
      <c r="CF39" s="92"/>
      <c r="CG39" s="92"/>
      <c r="CH39" s="92"/>
    </row>
    <row r="40" spans="1:86" ht="22.5" thickBot="1" x14ac:dyDescent="0.25">
      <c r="A40" s="81"/>
      <c r="B40" s="79"/>
      <c r="C40" s="74"/>
      <c r="D40" s="176"/>
      <c r="E40" s="76"/>
      <c r="F40" s="76"/>
      <c r="G40" s="76"/>
      <c r="H40" s="76"/>
      <c r="I40" s="76"/>
      <c r="J40" s="76"/>
      <c r="K40" s="76"/>
      <c r="L40" s="76"/>
      <c r="M40" s="76"/>
      <c r="N40" s="76"/>
      <c r="O40" s="76"/>
      <c r="P40" s="76"/>
      <c r="Q40" s="87"/>
      <c r="R40" s="76"/>
      <c r="S40" s="76"/>
      <c r="T40" s="76"/>
      <c r="U40" s="76"/>
      <c r="V40" s="76"/>
      <c r="W40" s="76"/>
      <c r="X40" s="79"/>
      <c r="Y40" s="80" t="str">
        <f t="shared" si="0"/>
        <v>0 ปี, 0 เดือน</v>
      </c>
      <c r="Z40" s="80"/>
      <c r="AA40" s="81"/>
      <c r="AB40" s="81"/>
      <c r="AC40" s="81"/>
      <c r="AD40" s="81"/>
      <c r="AE40" s="81"/>
      <c r="AF40" s="81"/>
      <c r="AG40" s="84"/>
      <c r="AH40" s="83"/>
      <c r="AI40" s="84"/>
      <c r="AJ40" s="81"/>
      <c r="AK40" s="80" t="str">
        <f t="shared" si="1"/>
        <v>0 ปี, 0 เดือน</v>
      </c>
      <c r="AL40" s="99"/>
      <c r="AM40" s="80"/>
      <c r="AN40" s="76"/>
      <c r="AO40" s="76"/>
      <c r="AP40" s="76"/>
      <c r="AQ40" s="76"/>
      <c r="AR40" s="81">
        <f t="shared" si="2"/>
        <v>0</v>
      </c>
      <c r="AS40" s="81">
        <f t="shared" si="2"/>
        <v>0</v>
      </c>
      <c r="AT40" s="87"/>
      <c r="AU40" s="87"/>
      <c r="AV40" s="88"/>
      <c r="AW40" s="89"/>
      <c r="AX40" s="89"/>
      <c r="AY40" s="90"/>
      <c r="AZ40" s="90"/>
      <c r="BA40" s="90"/>
      <c r="BB40" s="90"/>
      <c r="BC40" s="91"/>
      <c r="BD40" s="91"/>
      <c r="BE40" s="87"/>
      <c r="BF40" s="87"/>
      <c r="BG40" s="87"/>
      <c r="BH40" s="87"/>
      <c r="BI40" s="92"/>
      <c r="BJ40" s="92"/>
      <c r="BK40" s="92"/>
      <c r="BL40" s="92"/>
      <c r="BM40" s="92"/>
      <c r="BN40" s="150"/>
      <c r="BO40" s="151"/>
      <c r="BP40" s="151"/>
      <c r="BQ40" s="151"/>
      <c r="BR40" s="151"/>
      <c r="BS40" s="151"/>
      <c r="BT40" s="151"/>
      <c r="BU40" s="151"/>
      <c r="BV40" s="151"/>
      <c r="BW40" s="151"/>
      <c r="BX40" s="92"/>
      <c r="BY40" s="151"/>
      <c r="BZ40" s="151"/>
      <c r="CA40" s="151"/>
      <c r="CB40" s="151"/>
      <c r="CC40" s="151"/>
      <c r="CD40" s="152"/>
      <c r="CE40" s="92"/>
      <c r="CF40" s="92"/>
      <c r="CG40" s="92"/>
      <c r="CH40" s="92"/>
    </row>
    <row r="41" spans="1:86" ht="21.75" x14ac:dyDescent="0.2">
      <c r="A41" s="81"/>
      <c r="B41" s="79"/>
      <c r="C41" s="74"/>
      <c r="D41" s="76"/>
      <c r="E41" s="76"/>
      <c r="F41" s="76"/>
      <c r="G41" s="76"/>
      <c r="H41" s="76"/>
      <c r="I41" s="76"/>
      <c r="J41" s="76"/>
      <c r="K41" s="76"/>
      <c r="L41" s="76"/>
      <c r="M41" s="76"/>
      <c r="N41" s="76"/>
      <c r="O41" s="76"/>
      <c r="P41" s="76"/>
      <c r="Q41" s="87"/>
      <c r="R41" s="76"/>
      <c r="S41" s="76"/>
      <c r="T41" s="76"/>
      <c r="U41" s="76"/>
      <c r="V41" s="76"/>
      <c r="W41" s="76"/>
      <c r="X41" s="79"/>
      <c r="Y41" s="80" t="str">
        <f t="shared" si="0"/>
        <v>0 ปี, 0 เดือน</v>
      </c>
      <c r="Z41" s="80"/>
      <c r="AA41" s="81"/>
      <c r="AB41" s="81"/>
      <c r="AC41" s="81"/>
      <c r="AD41" s="81"/>
      <c r="AE41" s="81"/>
      <c r="AF41" s="81"/>
      <c r="AG41" s="84"/>
      <c r="AH41" s="83"/>
      <c r="AI41" s="84"/>
      <c r="AJ41" s="81"/>
      <c r="AK41" s="80" t="str">
        <f t="shared" si="1"/>
        <v>0 ปี, 0 เดือน</v>
      </c>
      <c r="AL41" s="99"/>
      <c r="AM41" s="80"/>
      <c r="AN41" s="76"/>
      <c r="AO41" s="76"/>
      <c r="AP41" s="76"/>
      <c r="AQ41" s="76"/>
      <c r="AR41" s="81">
        <f t="shared" si="2"/>
        <v>0</v>
      </c>
      <c r="AS41" s="81">
        <f t="shared" si="2"/>
        <v>0</v>
      </c>
      <c r="AT41" s="87"/>
      <c r="AU41" s="87"/>
      <c r="AV41" s="88"/>
      <c r="AW41" s="89"/>
      <c r="AX41" s="89"/>
      <c r="AY41" s="90"/>
      <c r="AZ41" s="90"/>
      <c r="BA41" s="90"/>
      <c r="BB41" s="90"/>
      <c r="BC41" s="91"/>
      <c r="BD41" s="91"/>
      <c r="BE41" s="87"/>
      <c r="BF41" s="87"/>
      <c r="BG41" s="87"/>
      <c r="BH41" s="87"/>
      <c r="BI41" s="92"/>
      <c r="BJ41" s="92"/>
      <c r="BK41" s="92"/>
      <c r="BL41" s="92"/>
      <c r="BM41" s="92"/>
      <c r="BN41" s="92"/>
      <c r="BO41" s="92"/>
      <c r="BP41" s="92"/>
      <c r="BQ41" s="92"/>
      <c r="BR41" s="92"/>
      <c r="BS41" s="92"/>
      <c r="BT41" s="92"/>
      <c r="BU41" s="92"/>
      <c r="BV41" s="92"/>
      <c r="BW41" s="92"/>
      <c r="BX41" s="94" t="s">
        <v>93</v>
      </c>
      <c r="BY41" s="92"/>
      <c r="BZ41" s="92"/>
      <c r="CA41" s="92"/>
      <c r="CB41" s="92"/>
      <c r="CC41" s="92"/>
      <c r="CD41" s="92"/>
      <c r="CE41" s="92"/>
      <c r="CF41" s="92"/>
      <c r="CG41" s="92"/>
      <c r="CH41" s="92"/>
    </row>
    <row r="42" spans="1:86" ht="21.75" x14ac:dyDescent="0.2">
      <c r="A42" s="81"/>
      <c r="B42" s="79"/>
      <c r="C42" s="74"/>
      <c r="D42" s="76"/>
      <c r="E42" s="76"/>
      <c r="F42" s="76"/>
      <c r="G42" s="76"/>
      <c r="H42" s="76"/>
      <c r="I42" s="76"/>
      <c r="J42" s="76"/>
      <c r="K42" s="76"/>
      <c r="L42" s="76"/>
      <c r="M42" s="76"/>
      <c r="N42" s="76"/>
      <c r="O42" s="76"/>
      <c r="P42" s="76"/>
      <c r="Q42" s="87"/>
      <c r="R42" s="177"/>
      <c r="S42" s="76"/>
      <c r="T42" s="76"/>
      <c r="U42" s="76"/>
      <c r="V42" s="76"/>
      <c r="W42" s="76"/>
      <c r="X42" s="79"/>
      <c r="Y42" s="80" t="str">
        <f t="shared" si="0"/>
        <v>0 ปี, 0 เดือน</v>
      </c>
      <c r="Z42" s="80"/>
      <c r="AA42" s="81"/>
      <c r="AB42" s="81"/>
      <c r="AC42" s="81"/>
      <c r="AD42" s="81"/>
      <c r="AE42" s="81"/>
      <c r="AF42" s="81"/>
      <c r="AG42" s="84"/>
      <c r="AH42" s="83"/>
      <c r="AI42" s="84"/>
      <c r="AJ42" s="81"/>
      <c r="AK42" s="80" t="str">
        <f t="shared" si="1"/>
        <v>0 ปี, 0 เดือน</v>
      </c>
      <c r="AL42" s="99"/>
      <c r="AM42" s="80"/>
      <c r="AN42" s="76"/>
      <c r="AO42" s="76"/>
      <c r="AP42" s="76"/>
      <c r="AQ42" s="76"/>
      <c r="AR42" s="81">
        <f t="shared" si="2"/>
        <v>0</v>
      </c>
      <c r="AS42" s="81">
        <f t="shared" si="2"/>
        <v>0</v>
      </c>
      <c r="AT42" s="87"/>
      <c r="AU42" s="26"/>
      <c r="AV42" s="88"/>
      <c r="AW42" s="89"/>
      <c r="AX42" s="89"/>
      <c r="AY42" s="90"/>
      <c r="AZ42" s="90"/>
      <c r="BA42" s="90"/>
      <c r="BB42" s="90"/>
      <c r="BC42" s="91"/>
      <c r="BD42" s="91"/>
      <c r="BE42" s="87"/>
      <c r="BF42" s="87"/>
      <c r="BG42" s="87"/>
      <c r="BH42" s="87"/>
      <c r="BI42" s="92"/>
      <c r="BJ42" s="92"/>
      <c r="BK42" s="92"/>
      <c r="BL42" s="92"/>
      <c r="BM42" s="92"/>
      <c r="BN42" s="92"/>
      <c r="BO42" s="92"/>
      <c r="BP42" s="92"/>
      <c r="BQ42" s="92"/>
      <c r="BR42" s="92"/>
      <c r="BS42" s="92"/>
      <c r="BT42" s="92"/>
      <c r="BU42" s="92"/>
      <c r="BV42" s="92"/>
      <c r="BW42" s="153"/>
      <c r="BX42" s="153"/>
      <c r="BY42" s="153"/>
      <c r="BZ42" s="92"/>
      <c r="CA42" s="92"/>
      <c r="CB42" s="92"/>
      <c r="CC42" s="92"/>
      <c r="CD42" s="92"/>
      <c r="CE42" s="92"/>
      <c r="CF42" s="92"/>
      <c r="CG42" s="92"/>
      <c r="CH42" s="92"/>
    </row>
    <row r="43" spans="1:86" ht="21.75" x14ac:dyDescent="0.2">
      <c r="A43" s="76"/>
      <c r="B43" s="79"/>
      <c r="C43" s="74"/>
      <c r="D43" s="76"/>
      <c r="E43" s="76"/>
      <c r="F43" s="76"/>
      <c r="G43" s="76"/>
      <c r="H43" s="76"/>
      <c r="I43" s="76"/>
      <c r="J43" s="76"/>
      <c r="K43" s="76"/>
      <c r="L43" s="76"/>
      <c r="M43" s="76"/>
      <c r="N43" s="76"/>
      <c r="O43" s="76"/>
      <c r="P43" s="76"/>
      <c r="Q43" s="87"/>
      <c r="R43" s="76"/>
      <c r="S43" s="76"/>
      <c r="T43" s="76"/>
      <c r="U43" s="76"/>
      <c r="V43" s="76"/>
      <c r="W43" s="76"/>
      <c r="X43" s="79"/>
      <c r="Y43" s="80" t="str">
        <f t="shared" si="0"/>
        <v>0 ปี, 0 เดือน</v>
      </c>
      <c r="Z43" s="80"/>
      <c r="AA43" s="81"/>
      <c r="AB43" s="81"/>
      <c r="AC43" s="81"/>
      <c r="AD43" s="81"/>
      <c r="AE43" s="81"/>
      <c r="AF43" s="81"/>
      <c r="AG43" s="84"/>
      <c r="AH43" s="83"/>
      <c r="AI43" s="84"/>
      <c r="AJ43" s="81"/>
      <c r="AK43" s="80" t="str">
        <f t="shared" si="1"/>
        <v>0 ปี, 0 เดือน</v>
      </c>
      <c r="AL43" s="99"/>
      <c r="AM43" s="80"/>
      <c r="AN43" s="76"/>
      <c r="AO43" s="76"/>
      <c r="AP43" s="76"/>
      <c r="AQ43" s="76"/>
      <c r="AR43" s="81">
        <f t="shared" si="2"/>
        <v>0</v>
      </c>
      <c r="AS43" s="81">
        <f t="shared" si="2"/>
        <v>0</v>
      </c>
      <c r="AT43" s="87"/>
      <c r="AU43" s="87"/>
      <c r="AV43" s="88"/>
      <c r="AW43" s="89"/>
      <c r="AX43" s="89"/>
      <c r="AY43" s="90"/>
      <c r="AZ43" s="90"/>
      <c r="BA43" s="90"/>
      <c r="BB43" s="90"/>
      <c r="BC43" s="91"/>
      <c r="BD43" s="91"/>
      <c r="BE43" s="87"/>
      <c r="BF43" s="87"/>
      <c r="BG43" s="87"/>
      <c r="BH43" s="87"/>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row>
  </sheetData>
  <mergeCells count="59">
    <mergeCell ref="AF4:AF5"/>
    <mergeCell ref="AG4:AG5"/>
    <mergeCell ref="M3:M5"/>
    <mergeCell ref="BG4:BH4"/>
    <mergeCell ref="AN4:AO4"/>
    <mergeCell ref="AP4:AQ4"/>
    <mergeCell ref="AR4:AS4"/>
    <mergeCell ref="AU4:AU5"/>
    <mergeCell ref="AV4:AV5"/>
    <mergeCell ref="BE4:BF4"/>
    <mergeCell ref="BD3:BD5"/>
    <mergeCell ref="BE3:BH3"/>
    <mergeCell ref="AT3:AT5"/>
    <mergeCell ref="AU3:AV3"/>
    <mergeCell ref="AW3:BB4"/>
    <mergeCell ref="BC3:BC5"/>
    <mergeCell ref="AH4:AH5"/>
    <mergeCell ref="AN3:AS3"/>
    <mergeCell ref="AD4:AD5"/>
    <mergeCell ref="AE4:AE5"/>
    <mergeCell ref="B4:B5"/>
    <mergeCell ref="C4:C5"/>
    <mergeCell ref="D4:D5"/>
    <mergeCell ref="E4:E5"/>
    <mergeCell ref="F4:F5"/>
    <mergeCell ref="N3:N5"/>
    <mergeCell ref="O3:O5"/>
    <mergeCell ref="P3:P5"/>
    <mergeCell ref="Q3:Q5"/>
    <mergeCell ref="AF3:AK3"/>
    <mergeCell ref="AJ4:AJ5"/>
    <mergeCell ref="AK4:AK5"/>
    <mergeCell ref="U4:U5"/>
    <mergeCell ref="V4:V5"/>
    <mergeCell ref="W4:W5"/>
    <mergeCell ref="R3:AE3"/>
    <mergeCell ref="T4:T5"/>
    <mergeCell ref="X4:X5"/>
    <mergeCell ref="AA4:AA5"/>
    <mergeCell ref="AB4:AB5"/>
    <mergeCell ref="AC4:AC5"/>
    <mergeCell ref="Y4:Y5"/>
    <mergeCell ref="Z4:Z5"/>
    <mergeCell ref="A1:AU1"/>
    <mergeCell ref="A2:AU2"/>
    <mergeCell ref="A3:A5"/>
    <mergeCell ref="B3:C3"/>
    <mergeCell ref="D3:G3"/>
    <mergeCell ref="H3:H5"/>
    <mergeCell ref="I3:I5"/>
    <mergeCell ref="J3:J5"/>
    <mergeCell ref="K3:K5"/>
    <mergeCell ref="L3:L5"/>
    <mergeCell ref="G4:G5"/>
    <mergeCell ref="R4:R5"/>
    <mergeCell ref="S4:S5"/>
    <mergeCell ref="AL4:AL5"/>
    <mergeCell ref="AM4:AM5"/>
    <mergeCell ref="AI4:AI5"/>
  </mergeCells>
  <dataValidations count="23">
    <dataValidation type="list" allowBlank="1" showInputMessage="1" showErrorMessage="1" sqref="P6:P43">
      <formula1>$BV$7:$BV$13</formula1>
    </dataValidation>
    <dataValidation type="list" allowBlank="1" showInputMessage="1" showErrorMessage="1" sqref="O6:O43">
      <formula1>ทัศนวิสัย_สภาพแวดล้อม</formula1>
    </dataValidation>
    <dataValidation type="list" allowBlank="1" showInputMessage="1" showErrorMessage="1" sqref="N6:N43">
      <formula1>การควบคุมจราจร</formula1>
    </dataValidation>
    <dataValidation type="list" allowBlank="1" showInputMessage="1" showErrorMessage="1" sqref="M6:M43">
      <formula1>ลักษณะทาง</formula1>
    </dataValidation>
    <dataValidation type="list" allowBlank="1" showInputMessage="1" showErrorMessage="1" sqref="L6:L43">
      <formula1>ชนิดผิวทาง</formula1>
    </dataValidation>
    <dataValidation type="list" allowBlank="1" showInputMessage="1" showErrorMessage="1" sqref="K6:K43">
      <formula1>$BQ$7:$BQ$12</formula1>
    </dataValidation>
    <dataValidation type="list" allowBlank="1" showInputMessage="1" showErrorMessage="1" sqref="J6:J43">
      <formula1>จำนวนช่องจราจร</formula1>
    </dataValidation>
    <dataValidation type="list" allowBlank="1" showInputMessage="1" showErrorMessage="1" sqref="H6:H43">
      <formula1>บริเวณที่เกิดหตุ</formula1>
    </dataValidation>
    <dataValidation type="list" allowBlank="1" showInputMessage="1" showErrorMessage="1" sqref="AU6:AU43">
      <formula1>รถต้นเหตุ</formula1>
    </dataValidation>
    <dataValidation type="list" allowBlank="1" showInputMessage="1" showErrorMessage="1" sqref="AT6:AT43">
      <formula1>$BZ$7:$BZ$24</formula1>
    </dataValidation>
    <dataValidation type="list" allowBlank="1" showInputMessage="1" showErrorMessage="1" sqref="S6:S43">
      <formula1>$BW$7:$BW$18</formula1>
    </dataValidation>
    <dataValidation type="list" allowBlank="1" showInputMessage="1" showErrorMessage="1" sqref="V6:V43">
      <formula1>มาตรฐานรถ</formula1>
    </dataValidation>
    <dataValidation type="list" allowBlank="1" showInputMessage="1" showErrorMessage="1" sqref="W6:W43">
      <formula1>รายละเอียดมาตรฐานรถ</formula1>
    </dataValidation>
    <dataValidation type="list" allowBlank="1" showInputMessage="1" showErrorMessage="1" sqref="AV5:AV43">
      <formula1>สาเหตุ</formula1>
    </dataValidation>
    <dataValidation type="list" allowBlank="1" showInputMessage="1" showErrorMessage="1" sqref="I6:I43">
      <formula1>$BO$7:$BO$15</formula1>
    </dataValidation>
    <dataValidation type="list" allowBlank="1" showInputMessage="1" showErrorMessage="1" sqref="BE6:BE43">
      <formula1>รายละเอียดการลงโทษผู้ประกอบการฯ</formula1>
    </dataValidation>
    <dataValidation type="list" allowBlank="1" showInputMessage="1" showErrorMessage="1" sqref="BG6:BG43">
      <formula1>รายละเอียดการลงโทษพนักงานขับรถ</formula1>
    </dataValidation>
    <dataValidation type="list" allowBlank="1" showInputMessage="1" showErrorMessage="1" sqref="Z6:Z43">
      <formula1>สถานะภาษีรถ</formula1>
    </dataValidation>
    <dataValidation type="list" allowBlank="1" showInputMessage="1" showErrorMessage="1" sqref="BD6:BD43">
      <formula1>ผู้รายงาน</formula1>
    </dataValidation>
    <dataValidation type="list" allowBlank="1" showInputMessage="1" showErrorMessage="1" sqref="S1:U2">
      <formula1>$BW$6:$BW$8</formula1>
    </dataValidation>
    <dataValidation type="list" allowBlank="1" showInputMessage="1" showErrorMessage="1" sqref="V1:V2 V4">
      <formula1>$BX$6:$BX$15</formula1>
    </dataValidation>
    <dataValidation type="list" allowBlank="1" showInputMessage="1" showErrorMessage="1" sqref="W1:Z2 W4">
      <formula1>$BY$6:$BY$8</formula1>
    </dataValidation>
    <dataValidation type="list" allowBlank="1" showInputMessage="1" showErrorMessage="1" sqref="BB26:BB43 BB6:BB24">
      <formula1>$CD$7:$CD$24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9"/>
  <sheetViews>
    <sheetView workbookViewId="0">
      <selection activeCell="Q7" sqref="Q7"/>
    </sheetView>
  </sheetViews>
  <sheetFormatPr defaultRowHeight="14.25" x14ac:dyDescent="0.2"/>
  <cols>
    <col min="8" max="16" width="0" hidden="1" customWidth="1"/>
    <col min="17" max="17" width="46.625" customWidth="1"/>
    <col min="40" max="45" width="6" customWidth="1"/>
    <col min="49" max="60" width="0" hidden="1" customWidth="1"/>
  </cols>
  <sheetData>
    <row r="1" spans="1:86" ht="21.75" x14ac:dyDescent="0.5">
      <c r="A1" s="1040" t="s">
        <v>162</v>
      </c>
      <c r="B1" s="1040"/>
      <c r="C1" s="1040"/>
      <c r="D1" s="1040"/>
      <c r="E1" s="1040"/>
      <c r="F1" s="1040"/>
      <c r="G1" s="1040"/>
      <c r="H1" s="1040"/>
      <c r="I1" s="1040"/>
      <c r="J1" s="1040"/>
      <c r="K1" s="1040"/>
      <c r="L1" s="1040"/>
      <c r="M1" s="1040"/>
      <c r="N1" s="1040"/>
      <c r="O1" s="1040"/>
      <c r="P1" s="1040"/>
      <c r="Q1" s="1040"/>
      <c r="R1" s="1040"/>
      <c r="S1" s="1040"/>
      <c r="T1" s="1040"/>
      <c r="U1" s="1040"/>
      <c r="V1" s="1040"/>
      <c r="W1" s="1040"/>
      <c r="X1" s="1040"/>
      <c r="Y1" s="1040"/>
      <c r="Z1" s="1040"/>
      <c r="AA1" s="1040"/>
      <c r="AB1" s="1040"/>
      <c r="AC1" s="1040"/>
      <c r="AD1" s="1040"/>
      <c r="AE1" s="1040"/>
      <c r="AF1" s="1040"/>
      <c r="AG1" s="1040"/>
      <c r="AH1" s="1040"/>
      <c r="AI1" s="1040"/>
      <c r="AJ1" s="1040"/>
      <c r="AK1" s="1040"/>
      <c r="AL1" s="1040"/>
      <c r="AM1" s="1040"/>
      <c r="AN1" s="1040"/>
      <c r="AO1" s="1040"/>
      <c r="AP1" s="1040"/>
      <c r="AQ1" s="1040"/>
      <c r="AR1" s="1040"/>
      <c r="AS1" s="1040"/>
      <c r="AT1" s="1040"/>
      <c r="AU1" s="1040"/>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row>
    <row r="2" spans="1:86" ht="21.75" x14ac:dyDescent="0.5">
      <c r="A2" s="1040" t="s">
        <v>2195</v>
      </c>
      <c r="B2" s="1040"/>
      <c r="C2" s="1040"/>
      <c r="D2" s="1040"/>
      <c r="E2" s="1040"/>
      <c r="F2" s="1040"/>
      <c r="G2" s="1040"/>
      <c r="H2" s="1040"/>
      <c r="I2" s="1040"/>
      <c r="J2" s="1040"/>
      <c r="K2" s="1040"/>
      <c r="L2" s="1040"/>
      <c r="M2" s="1040"/>
      <c r="N2" s="1040"/>
      <c r="O2" s="1040"/>
      <c r="P2" s="1040"/>
      <c r="Q2" s="1040"/>
      <c r="R2" s="1040"/>
      <c r="S2" s="1040"/>
      <c r="T2" s="1040"/>
      <c r="U2" s="1040"/>
      <c r="V2" s="1040"/>
      <c r="W2" s="1040"/>
      <c r="X2" s="1040"/>
      <c r="Y2" s="1040"/>
      <c r="Z2" s="1040"/>
      <c r="AA2" s="1040"/>
      <c r="AB2" s="1040"/>
      <c r="AC2" s="1040"/>
      <c r="AD2" s="1040"/>
      <c r="AE2" s="1040"/>
      <c r="AF2" s="1040"/>
      <c r="AG2" s="1040"/>
      <c r="AH2" s="1040"/>
      <c r="AI2" s="1040"/>
      <c r="AJ2" s="1040"/>
      <c r="AK2" s="1040"/>
      <c r="AL2" s="1040"/>
      <c r="AM2" s="1040"/>
      <c r="AN2" s="1040"/>
      <c r="AO2" s="1040"/>
      <c r="AP2" s="1040"/>
      <c r="AQ2" s="1040"/>
      <c r="AR2" s="1040"/>
      <c r="AS2" s="1040"/>
      <c r="AT2" s="1040"/>
      <c r="AU2" s="1040"/>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row>
    <row r="3" spans="1:86" ht="22.5" thickBot="1" x14ac:dyDescent="0.25">
      <c r="A3" s="1041" t="s">
        <v>163</v>
      </c>
      <c r="B3" s="1042" t="s">
        <v>164</v>
      </c>
      <c r="C3" s="1043"/>
      <c r="D3" s="1041" t="s">
        <v>165</v>
      </c>
      <c r="E3" s="1041"/>
      <c r="F3" s="1041"/>
      <c r="G3" s="1041"/>
      <c r="H3" s="1044" t="s">
        <v>166</v>
      </c>
      <c r="I3" s="1044" t="s">
        <v>167</v>
      </c>
      <c r="J3" s="1044" t="s">
        <v>168</v>
      </c>
      <c r="K3" s="1044" t="s">
        <v>169</v>
      </c>
      <c r="L3" s="1044" t="s">
        <v>170</v>
      </c>
      <c r="M3" s="1044" t="s">
        <v>171</v>
      </c>
      <c r="N3" s="1044" t="s">
        <v>172</v>
      </c>
      <c r="O3" s="1044" t="s">
        <v>173</v>
      </c>
      <c r="P3" s="1044" t="s">
        <v>174</v>
      </c>
      <c r="Q3" s="1041" t="s">
        <v>175</v>
      </c>
      <c r="R3" s="1042" t="s">
        <v>176</v>
      </c>
      <c r="S3" s="1053"/>
      <c r="T3" s="1053"/>
      <c r="U3" s="1053"/>
      <c r="V3" s="1053"/>
      <c r="W3" s="1053"/>
      <c r="X3" s="1053"/>
      <c r="Y3" s="1053"/>
      <c r="Z3" s="1053"/>
      <c r="AA3" s="1053"/>
      <c r="AB3" s="1053"/>
      <c r="AC3" s="1053"/>
      <c r="AD3" s="1053"/>
      <c r="AE3" s="1043"/>
      <c r="AF3" s="1041" t="s">
        <v>177</v>
      </c>
      <c r="AG3" s="1041"/>
      <c r="AH3" s="1041"/>
      <c r="AI3" s="1041"/>
      <c r="AJ3" s="1041"/>
      <c r="AK3" s="1041"/>
      <c r="AL3" s="39"/>
      <c r="AM3" s="40"/>
      <c r="AN3" s="1042" t="s">
        <v>178</v>
      </c>
      <c r="AO3" s="1053"/>
      <c r="AP3" s="1053"/>
      <c r="AQ3" s="1053"/>
      <c r="AR3" s="1053"/>
      <c r="AS3" s="1043"/>
      <c r="AT3" s="1044" t="s">
        <v>122</v>
      </c>
      <c r="AU3" s="1042" t="s">
        <v>179</v>
      </c>
      <c r="AV3" s="1043"/>
      <c r="AW3" s="1061" t="s">
        <v>180</v>
      </c>
      <c r="AX3" s="1061"/>
      <c r="AY3" s="1061"/>
      <c r="AZ3" s="1061"/>
      <c r="BA3" s="1061"/>
      <c r="BB3" s="1061"/>
      <c r="BC3" s="1062" t="s">
        <v>181</v>
      </c>
      <c r="BD3" s="1054" t="s">
        <v>182</v>
      </c>
      <c r="BE3" s="1041" t="s">
        <v>183</v>
      </c>
      <c r="BF3" s="1041"/>
      <c r="BG3" s="1041"/>
      <c r="BH3" s="1041"/>
      <c r="BI3" s="41"/>
      <c r="BJ3" s="41"/>
      <c r="BK3" s="41"/>
      <c r="BL3" s="41"/>
      <c r="BM3" s="41"/>
      <c r="BN3" s="41"/>
      <c r="BO3" s="41"/>
      <c r="BP3" s="41"/>
      <c r="BQ3" s="41"/>
      <c r="BR3" s="41"/>
      <c r="BS3" s="41"/>
      <c r="BT3" s="41"/>
      <c r="BU3" s="41"/>
      <c r="BV3" s="41"/>
      <c r="BW3" s="42"/>
      <c r="BX3" s="42"/>
      <c r="BY3" s="42"/>
      <c r="BZ3" s="41"/>
      <c r="CA3" s="41"/>
      <c r="CB3" s="41"/>
      <c r="CC3" s="41"/>
      <c r="CD3" s="41"/>
      <c r="CE3" s="41"/>
      <c r="CF3" s="41"/>
      <c r="CG3" s="41"/>
      <c r="CH3" s="41"/>
    </row>
    <row r="4" spans="1:86" ht="21.75" x14ac:dyDescent="0.2">
      <c r="A4" s="1041"/>
      <c r="B4" s="1044" t="s">
        <v>184</v>
      </c>
      <c r="C4" s="1054" t="s">
        <v>185</v>
      </c>
      <c r="D4" s="1044" t="s">
        <v>186</v>
      </c>
      <c r="E4" s="1044" t="s">
        <v>187</v>
      </c>
      <c r="F4" s="1044" t="s">
        <v>188</v>
      </c>
      <c r="G4" s="1044" t="s">
        <v>189</v>
      </c>
      <c r="H4" s="1045"/>
      <c r="I4" s="1045"/>
      <c r="J4" s="1045"/>
      <c r="K4" s="1045"/>
      <c r="L4" s="1045"/>
      <c r="M4" s="1045"/>
      <c r="N4" s="1045"/>
      <c r="O4" s="1045"/>
      <c r="P4" s="1045"/>
      <c r="Q4" s="1041"/>
      <c r="R4" s="1044" t="s">
        <v>190</v>
      </c>
      <c r="S4" s="1044" t="s">
        <v>191</v>
      </c>
      <c r="T4" s="1044" t="s">
        <v>192</v>
      </c>
      <c r="U4" s="1044" t="s">
        <v>193</v>
      </c>
      <c r="V4" s="1044" t="s">
        <v>194</v>
      </c>
      <c r="W4" s="1044" t="s">
        <v>195</v>
      </c>
      <c r="X4" s="1044" t="s">
        <v>196</v>
      </c>
      <c r="Y4" s="1044" t="s">
        <v>197</v>
      </c>
      <c r="Z4" s="1054" t="s">
        <v>198</v>
      </c>
      <c r="AA4" s="1044" t="s">
        <v>199</v>
      </c>
      <c r="AB4" s="1044" t="s">
        <v>200</v>
      </c>
      <c r="AC4" s="1044" t="s">
        <v>201</v>
      </c>
      <c r="AD4" s="1044" t="s">
        <v>202</v>
      </c>
      <c r="AE4" s="1056" t="s">
        <v>203</v>
      </c>
      <c r="AF4" s="1044" t="s">
        <v>204</v>
      </c>
      <c r="AG4" s="1051" t="s">
        <v>205</v>
      </c>
      <c r="AH4" s="1044" t="s">
        <v>206</v>
      </c>
      <c r="AI4" s="1051" t="s">
        <v>207</v>
      </c>
      <c r="AJ4" s="1044" t="s">
        <v>208</v>
      </c>
      <c r="AK4" s="1044" t="s">
        <v>209</v>
      </c>
      <c r="AL4" s="1047" t="s">
        <v>210</v>
      </c>
      <c r="AM4" s="1049" t="s">
        <v>211</v>
      </c>
      <c r="AN4" s="1041" t="s">
        <v>115</v>
      </c>
      <c r="AO4" s="1041"/>
      <c r="AP4" s="1041" t="s">
        <v>212</v>
      </c>
      <c r="AQ4" s="1041"/>
      <c r="AR4" s="1053" t="s">
        <v>213</v>
      </c>
      <c r="AS4" s="1043"/>
      <c r="AT4" s="1045"/>
      <c r="AU4" s="1044" t="s">
        <v>124</v>
      </c>
      <c r="AV4" s="1044" t="s">
        <v>214</v>
      </c>
      <c r="AW4" s="1061"/>
      <c r="AX4" s="1061"/>
      <c r="AY4" s="1061"/>
      <c r="AZ4" s="1061"/>
      <c r="BA4" s="1061"/>
      <c r="BB4" s="1061"/>
      <c r="BC4" s="1063"/>
      <c r="BD4" s="1060"/>
      <c r="BE4" s="1041" t="s">
        <v>215</v>
      </c>
      <c r="BF4" s="1041"/>
      <c r="BG4" s="1041" t="s">
        <v>216</v>
      </c>
      <c r="BH4" s="1041"/>
      <c r="BI4" s="41"/>
      <c r="BJ4" s="41"/>
      <c r="BK4" s="41"/>
      <c r="BL4" s="41"/>
      <c r="BM4" s="41"/>
      <c r="BN4" s="43" t="s">
        <v>217</v>
      </c>
      <c r="BO4" s="43" t="s">
        <v>217</v>
      </c>
      <c r="BP4" s="44" t="s">
        <v>217</v>
      </c>
      <c r="BQ4" s="44" t="s">
        <v>217</v>
      </c>
      <c r="BR4" s="44" t="s">
        <v>217</v>
      </c>
      <c r="BS4" s="44" t="s">
        <v>217</v>
      </c>
      <c r="BT4" s="44" t="s">
        <v>217</v>
      </c>
      <c r="BU4" s="44" t="s">
        <v>217</v>
      </c>
      <c r="BV4" s="44" t="s">
        <v>217</v>
      </c>
      <c r="BW4" s="44" t="s">
        <v>217</v>
      </c>
      <c r="BX4" s="44" t="s">
        <v>217</v>
      </c>
      <c r="BY4" s="44" t="s">
        <v>217</v>
      </c>
      <c r="BZ4" s="44" t="s">
        <v>217</v>
      </c>
      <c r="CA4" s="44" t="s">
        <v>217</v>
      </c>
      <c r="CB4" s="44" t="s">
        <v>217</v>
      </c>
      <c r="CC4" s="44"/>
      <c r="CD4" s="45" t="s">
        <v>217</v>
      </c>
      <c r="CE4" s="44" t="s">
        <v>217</v>
      </c>
      <c r="CF4" s="44" t="s">
        <v>217</v>
      </c>
      <c r="CG4" s="44" t="s">
        <v>217</v>
      </c>
      <c r="CH4" s="44" t="s">
        <v>217</v>
      </c>
    </row>
    <row r="5" spans="1:86" ht="130.5" x14ac:dyDescent="0.2">
      <c r="A5" s="1041"/>
      <c r="B5" s="1046"/>
      <c r="C5" s="1055"/>
      <c r="D5" s="1046"/>
      <c r="E5" s="1046"/>
      <c r="F5" s="1046"/>
      <c r="G5" s="1046"/>
      <c r="H5" s="1046"/>
      <c r="I5" s="1046"/>
      <c r="J5" s="1046"/>
      <c r="K5" s="1046"/>
      <c r="L5" s="1046"/>
      <c r="M5" s="1046"/>
      <c r="N5" s="1046"/>
      <c r="O5" s="1046"/>
      <c r="P5" s="1046"/>
      <c r="Q5" s="1041"/>
      <c r="R5" s="1046"/>
      <c r="S5" s="1046"/>
      <c r="T5" s="1046"/>
      <c r="U5" s="1046"/>
      <c r="V5" s="1046"/>
      <c r="W5" s="1046"/>
      <c r="X5" s="1046"/>
      <c r="Y5" s="1046"/>
      <c r="Z5" s="1055"/>
      <c r="AA5" s="1046"/>
      <c r="AB5" s="1046"/>
      <c r="AC5" s="1046"/>
      <c r="AD5" s="1046"/>
      <c r="AE5" s="1057"/>
      <c r="AF5" s="1046"/>
      <c r="AG5" s="1052"/>
      <c r="AH5" s="1046"/>
      <c r="AI5" s="1052"/>
      <c r="AJ5" s="1046"/>
      <c r="AK5" s="1046"/>
      <c r="AL5" s="1048"/>
      <c r="AM5" s="1050"/>
      <c r="AN5" s="46" t="s">
        <v>218</v>
      </c>
      <c r="AO5" s="46" t="s">
        <v>219</v>
      </c>
      <c r="AP5" s="46" t="s">
        <v>218</v>
      </c>
      <c r="AQ5" s="46" t="s">
        <v>219</v>
      </c>
      <c r="AR5" s="46" t="s">
        <v>218</v>
      </c>
      <c r="AS5" s="46" t="s">
        <v>219</v>
      </c>
      <c r="AT5" s="1046"/>
      <c r="AU5" s="1046"/>
      <c r="AV5" s="1046"/>
      <c r="AW5" s="47" t="s">
        <v>218</v>
      </c>
      <c r="AX5" s="47" t="s">
        <v>219</v>
      </c>
      <c r="AY5" s="47" t="s">
        <v>220</v>
      </c>
      <c r="AZ5" s="47" t="s">
        <v>221</v>
      </c>
      <c r="BA5" s="47" t="s">
        <v>208</v>
      </c>
      <c r="BB5" s="47" t="s">
        <v>222</v>
      </c>
      <c r="BC5" s="1064"/>
      <c r="BD5" s="1055"/>
      <c r="BE5" s="46" t="s">
        <v>223</v>
      </c>
      <c r="BF5" s="46" t="s">
        <v>224</v>
      </c>
      <c r="BG5" s="46" t="s">
        <v>225</v>
      </c>
      <c r="BH5" s="46" t="s">
        <v>224</v>
      </c>
      <c r="BI5" s="41"/>
      <c r="BJ5" s="41"/>
      <c r="BK5" s="41"/>
      <c r="BL5" s="41"/>
      <c r="BM5" s="41"/>
      <c r="BN5" s="48"/>
      <c r="BO5" s="49"/>
      <c r="BP5" s="49"/>
      <c r="BQ5" s="49"/>
      <c r="BR5" s="49"/>
      <c r="BS5" s="49"/>
      <c r="BT5" s="49"/>
      <c r="BU5" s="49"/>
      <c r="BV5" s="49"/>
      <c r="BW5" s="50"/>
      <c r="BX5" s="50"/>
      <c r="BY5" s="50"/>
      <c r="BZ5" s="49"/>
      <c r="CA5" s="49"/>
      <c r="CB5" s="49"/>
      <c r="CC5" s="49"/>
      <c r="CD5" s="51"/>
      <c r="CE5" s="49"/>
      <c r="CF5" s="49"/>
      <c r="CG5" s="49"/>
      <c r="CH5" s="49"/>
    </row>
    <row r="6" spans="1:86" ht="43.5" customHeight="1" x14ac:dyDescent="0.2">
      <c r="A6" s="52">
        <v>0</v>
      </c>
      <c r="B6" s="57">
        <v>42279</v>
      </c>
      <c r="C6" s="54"/>
      <c r="D6" s="52" t="s">
        <v>226</v>
      </c>
      <c r="E6" s="52" t="s">
        <v>227</v>
      </c>
      <c r="F6" s="52" t="s">
        <v>228</v>
      </c>
      <c r="G6" s="52" t="s">
        <v>229</v>
      </c>
      <c r="H6" s="52" t="s">
        <v>230</v>
      </c>
      <c r="I6" s="52" t="s">
        <v>231</v>
      </c>
      <c r="J6" s="52" t="s">
        <v>232</v>
      </c>
      <c r="K6" s="52" t="s">
        <v>233</v>
      </c>
      <c r="L6" s="52" t="s">
        <v>234</v>
      </c>
      <c r="M6" s="52" t="s">
        <v>235</v>
      </c>
      <c r="N6" s="52" t="s">
        <v>93</v>
      </c>
      <c r="O6" s="52" t="s">
        <v>236</v>
      </c>
      <c r="P6" s="52" t="s">
        <v>237</v>
      </c>
      <c r="Q6" s="55" t="s">
        <v>238</v>
      </c>
      <c r="R6" s="52" t="s">
        <v>239</v>
      </c>
      <c r="S6" s="56" t="s">
        <v>101</v>
      </c>
      <c r="T6" s="52">
        <v>947</v>
      </c>
      <c r="U6" s="52" t="s">
        <v>240</v>
      </c>
      <c r="V6" s="52" t="s">
        <v>241</v>
      </c>
      <c r="W6" s="52" t="s">
        <v>104</v>
      </c>
      <c r="X6" s="57">
        <v>41439</v>
      </c>
      <c r="Y6" s="58" t="str">
        <f t="shared" ref="Y6:Y16" si="0">DATEDIF(X6,B6,"y") &amp; " ปี, " &amp; DATEDIF(X6,B6,"ym") &amp; " เดือน"</f>
        <v>2 ปี, 3 เดือน</v>
      </c>
      <c r="Z6" s="58" t="s">
        <v>242</v>
      </c>
      <c r="AA6" s="52" t="s">
        <v>243</v>
      </c>
      <c r="AB6" s="52" t="s">
        <v>244</v>
      </c>
      <c r="AC6" s="52" t="s">
        <v>245</v>
      </c>
      <c r="AD6" s="52">
        <v>1</v>
      </c>
      <c r="AE6" s="52">
        <v>9</v>
      </c>
      <c r="AF6" s="52" t="s">
        <v>246</v>
      </c>
      <c r="AG6" s="60" t="s">
        <v>247</v>
      </c>
      <c r="AH6" s="57">
        <v>37804</v>
      </c>
      <c r="AI6" s="60" t="s">
        <v>248</v>
      </c>
      <c r="AJ6" s="52">
        <f>58-21</f>
        <v>37</v>
      </c>
      <c r="AK6" s="58" t="str">
        <f t="shared" ref="AK6:AK16" si="1">DATEDIF(AH6,B6,"y") &amp; " ปี, " &amp; DATEDIF(AH6,B6,"ym") &amp; " เดือน"</f>
        <v>12 ปี, 3 เดือน</v>
      </c>
      <c r="AL6" s="61"/>
      <c r="AM6" s="58"/>
      <c r="AN6" s="52">
        <v>0</v>
      </c>
      <c r="AO6" s="52">
        <v>0</v>
      </c>
      <c r="AP6" s="52">
        <v>1</v>
      </c>
      <c r="AQ6" s="52">
        <v>0</v>
      </c>
      <c r="AR6" s="52">
        <f>+AN6+AP6</f>
        <v>1</v>
      </c>
      <c r="AS6" s="52">
        <f>+AO6+AQ6</f>
        <v>0</v>
      </c>
      <c r="AT6" s="55" t="s">
        <v>116</v>
      </c>
      <c r="AU6" s="55" t="s">
        <v>115</v>
      </c>
      <c r="AV6" s="62" t="s">
        <v>249</v>
      </c>
      <c r="AW6" s="63">
        <v>0</v>
      </c>
      <c r="AX6" s="63">
        <v>0</v>
      </c>
      <c r="AY6" s="64"/>
      <c r="AZ6" s="64"/>
      <c r="BA6" s="64"/>
      <c r="BB6" s="64"/>
      <c r="BC6" s="65"/>
      <c r="BD6" s="65" t="s">
        <v>250</v>
      </c>
      <c r="BE6" s="55" t="s">
        <v>93</v>
      </c>
      <c r="BF6" s="55"/>
      <c r="BG6" s="55" t="s">
        <v>93</v>
      </c>
      <c r="BH6" s="55"/>
      <c r="BI6" s="66"/>
      <c r="BJ6" s="66"/>
      <c r="BK6" s="66"/>
      <c r="BL6" s="66"/>
      <c r="BM6" s="66"/>
      <c r="BN6" s="67" t="s">
        <v>251</v>
      </c>
      <c r="BO6" s="68" t="s">
        <v>252</v>
      </c>
      <c r="BP6" s="68" t="s">
        <v>168</v>
      </c>
      <c r="BQ6" s="68" t="s">
        <v>169</v>
      </c>
      <c r="BR6" s="68" t="s">
        <v>170</v>
      </c>
      <c r="BS6" s="68" t="s">
        <v>171</v>
      </c>
      <c r="BT6" s="68" t="s">
        <v>172</v>
      </c>
      <c r="BU6" s="68" t="s">
        <v>173</v>
      </c>
      <c r="BV6" s="69" t="s">
        <v>174</v>
      </c>
      <c r="BW6" s="70" t="s">
        <v>191</v>
      </c>
      <c r="BX6" s="71" t="s">
        <v>253</v>
      </c>
      <c r="BY6" s="71" t="s">
        <v>254</v>
      </c>
      <c r="BZ6" s="71" t="s">
        <v>122</v>
      </c>
      <c r="CA6" s="71" t="s">
        <v>124</v>
      </c>
      <c r="CB6" s="71" t="s">
        <v>214</v>
      </c>
      <c r="CC6" s="68"/>
      <c r="CD6" s="72" t="s">
        <v>255</v>
      </c>
      <c r="CE6" s="62" t="s">
        <v>223</v>
      </c>
      <c r="CF6" s="62" t="s">
        <v>256</v>
      </c>
      <c r="CG6" s="62" t="s">
        <v>198</v>
      </c>
      <c r="CH6" s="62" t="s">
        <v>182</v>
      </c>
    </row>
    <row r="7" spans="1:86" ht="43.5" customHeight="1" x14ac:dyDescent="0.2">
      <c r="A7" s="73">
        <v>1</v>
      </c>
      <c r="B7" s="79">
        <v>42795</v>
      </c>
      <c r="C7" s="74">
        <v>0.875</v>
      </c>
      <c r="D7" s="75" t="s">
        <v>1256</v>
      </c>
      <c r="E7" s="75" t="s">
        <v>1257</v>
      </c>
      <c r="F7" s="75" t="s">
        <v>809</v>
      </c>
      <c r="G7" s="75" t="s">
        <v>555</v>
      </c>
      <c r="H7" s="76" t="s">
        <v>270</v>
      </c>
      <c r="I7" s="76" t="s">
        <v>93</v>
      </c>
      <c r="J7" s="76" t="s">
        <v>232</v>
      </c>
      <c r="K7" s="76" t="s">
        <v>93</v>
      </c>
      <c r="L7" s="76" t="s">
        <v>272</v>
      </c>
      <c r="M7" s="76" t="s">
        <v>235</v>
      </c>
      <c r="N7" s="76" t="s">
        <v>321</v>
      </c>
      <c r="O7" s="76" t="s">
        <v>336</v>
      </c>
      <c r="P7" s="76" t="s">
        <v>299</v>
      </c>
      <c r="Q7" s="146" t="s">
        <v>1258</v>
      </c>
      <c r="R7" s="78" t="s">
        <v>1259</v>
      </c>
      <c r="S7" s="73" t="s">
        <v>96</v>
      </c>
      <c r="T7" s="76" t="s">
        <v>93</v>
      </c>
      <c r="U7" s="76" t="s">
        <v>93</v>
      </c>
      <c r="V7" s="73" t="s">
        <v>497</v>
      </c>
      <c r="W7" s="73" t="s">
        <v>93</v>
      </c>
      <c r="X7" s="79">
        <v>29257</v>
      </c>
      <c r="Y7" s="80" t="str">
        <f t="shared" si="0"/>
        <v>37 ปี, 0 เดือน</v>
      </c>
      <c r="Z7" s="80" t="s">
        <v>242</v>
      </c>
      <c r="AA7" s="81" t="s">
        <v>1260</v>
      </c>
      <c r="AB7" s="81" t="s">
        <v>1261</v>
      </c>
      <c r="AC7" s="81" t="s">
        <v>1262</v>
      </c>
      <c r="AD7" s="81">
        <v>9</v>
      </c>
      <c r="AE7" s="81">
        <v>1</v>
      </c>
      <c r="AF7" s="81" t="s">
        <v>1263</v>
      </c>
      <c r="AG7" s="84" t="s">
        <v>1264</v>
      </c>
      <c r="AH7" s="83">
        <v>41915</v>
      </c>
      <c r="AI7" s="84" t="s">
        <v>248</v>
      </c>
      <c r="AJ7" s="81">
        <v>42</v>
      </c>
      <c r="AK7" s="80" t="str">
        <f t="shared" si="1"/>
        <v>2 ปี, 4 เดือน</v>
      </c>
      <c r="AL7" s="85">
        <v>43010</v>
      </c>
      <c r="AM7" s="86">
        <v>1</v>
      </c>
      <c r="AN7" s="73">
        <v>0</v>
      </c>
      <c r="AO7" s="73">
        <v>20</v>
      </c>
      <c r="AP7" s="73">
        <v>1</v>
      </c>
      <c r="AQ7" s="73">
        <v>0</v>
      </c>
      <c r="AR7" s="81">
        <f t="shared" ref="AR7:AS49" si="2">+AN7+AP7</f>
        <v>1</v>
      </c>
      <c r="AS7" s="81">
        <f t="shared" si="2"/>
        <v>20</v>
      </c>
      <c r="AT7" s="87" t="s">
        <v>537</v>
      </c>
      <c r="AU7" s="77" t="s">
        <v>122</v>
      </c>
      <c r="AV7" s="88" t="s">
        <v>458</v>
      </c>
      <c r="AW7" s="89"/>
      <c r="AX7" s="89"/>
      <c r="AY7" s="90"/>
      <c r="AZ7" s="90"/>
      <c r="BA7" s="90"/>
      <c r="BB7" s="90"/>
      <c r="BC7" s="91"/>
      <c r="BD7" s="91" t="s">
        <v>269</v>
      </c>
      <c r="BE7" s="87" t="s">
        <v>93</v>
      </c>
      <c r="BF7" s="87" t="s">
        <v>93</v>
      </c>
      <c r="BG7" s="87" t="s">
        <v>93</v>
      </c>
      <c r="BH7" s="87" t="s">
        <v>93</v>
      </c>
      <c r="BI7" s="92"/>
      <c r="BJ7" s="92"/>
      <c r="BK7" s="92"/>
      <c r="BL7" s="92"/>
      <c r="BM7" s="92"/>
      <c r="BN7" s="93" t="s">
        <v>270</v>
      </c>
      <c r="BO7" s="94" t="s">
        <v>231</v>
      </c>
      <c r="BP7" s="94" t="s">
        <v>271</v>
      </c>
      <c r="BQ7" s="94" t="s">
        <v>233</v>
      </c>
      <c r="BR7" s="94" t="s">
        <v>272</v>
      </c>
      <c r="BS7" s="94" t="s">
        <v>273</v>
      </c>
      <c r="BT7" s="94" t="s">
        <v>274</v>
      </c>
      <c r="BU7" s="95" t="s">
        <v>275</v>
      </c>
      <c r="BV7" s="94" t="s">
        <v>237</v>
      </c>
      <c r="BW7" s="94" t="s">
        <v>276</v>
      </c>
      <c r="BX7" s="94" t="s">
        <v>277</v>
      </c>
      <c r="BY7" s="94" t="s">
        <v>104</v>
      </c>
      <c r="BZ7" s="94" t="s">
        <v>118</v>
      </c>
      <c r="CA7" s="94" t="s">
        <v>115</v>
      </c>
      <c r="CB7" s="94" t="s">
        <v>84</v>
      </c>
      <c r="CC7" s="94"/>
      <c r="CD7" s="96" t="s">
        <v>278</v>
      </c>
      <c r="CE7" s="92" t="s">
        <v>279</v>
      </c>
      <c r="CF7" s="92" t="s">
        <v>280</v>
      </c>
      <c r="CG7" s="92" t="s">
        <v>242</v>
      </c>
      <c r="CH7" s="92" t="s">
        <v>281</v>
      </c>
    </row>
    <row r="8" spans="1:86" ht="51.75" customHeight="1" x14ac:dyDescent="0.2">
      <c r="A8" s="97">
        <v>2</v>
      </c>
      <c r="B8" s="184">
        <v>42798</v>
      </c>
      <c r="C8" s="74">
        <v>0.28472222222222221</v>
      </c>
      <c r="D8" s="76" t="s">
        <v>1265</v>
      </c>
      <c r="E8" s="76" t="s">
        <v>1266</v>
      </c>
      <c r="F8" s="76" t="s">
        <v>1267</v>
      </c>
      <c r="G8" s="76" t="s">
        <v>1018</v>
      </c>
      <c r="H8" s="76" t="s">
        <v>93</v>
      </c>
      <c r="I8" s="76" t="s">
        <v>231</v>
      </c>
      <c r="J8" s="76" t="s">
        <v>93</v>
      </c>
      <c r="K8" s="76" t="s">
        <v>93</v>
      </c>
      <c r="L8" s="76" t="s">
        <v>93</v>
      </c>
      <c r="M8" s="76" t="s">
        <v>93</v>
      </c>
      <c r="N8" s="76" t="s">
        <v>93</v>
      </c>
      <c r="O8" s="76" t="s">
        <v>93</v>
      </c>
      <c r="P8" s="76" t="s">
        <v>299</v>
      </c>
      <c r="Q8" s="77" t="s">
        <v>1268</v>
      </c>
      <c r="R8" s="78" t="s">
        <v>1269</v>
      </c>
      <c r="S8" s="73" t="s">
        <v>96</v>
      </c>
      <c r="T8" s="97"/>
      <c r="U8" s="73"/>
      <c r="V8" s="73" t="s">
        <v>456</v>
      </c>
      <c r="W8" s="73" t="s">
        <v>323</v>
      </c>
      <c r="X8" s="79">
        <v>42516</v>
      </c>
      <c r="Y8" s="80" t="str">
        <f t="shared" si="0"/>
        <v>0 ปี, 9 เดือน</v>
      </c>
      <c r="Z8" s="80" t="s">
        <v>242</v>
      </c>
      <c r="AA8" s="81" t="s">
        <v>1270</v>
      </c>
      <c r="AB8" s="81" t="s">
        <v>1271</v>
      </c>
      <c r="AC8" s="81">
        <v>0</v>
      </c>
      <c r="AD8" s="81">
        <v>9</v>
      </c>
      <c r="AE8" s="81">
        <v>1</v>
      </c>
      <c r="AF8" s="81" t="s">
        <v>1270</v>
      </c>
      <c r="AG8" s="84"/>
      <c r="AH8" s="195"/>
      <c r="AI8" s="84" t="s">
        <v>248</v>
      </c>
      <c r="AJ8" s="81"/>
      <c r="AK8" s="80" t="str">
        <f t="shared" si="1"/>
        <v>117 ปี, 2 เดือน</v>
      </c>
      <c r="AL8" s="85"/>
      <c r="AM8" s="86"/>
      <c r="AN8" s="73"/>
      <c r="AO8" s="73"/>
      <c r="AP8" s="73"/>
      <c r="AQ8" s="73"/>
      <c r="AR8" s="81">
        <f t="shared" si="2"/>
        <v>0</v>
      </c>
      <c r="AS8" s="81">
        <f t="shared" si="2"/>
        <v>0</v>
      </c>
      <c r="AT8" s="87"/>
      <c r="AU8" s="77"/>
      <c r="AV8" s="88"/>
      <c r="AW8" s="89"/>
      <c r="AX8" s="89"/>
      <c r="AY8" s="90"/>
      <c r="AZ8" s="90"/>
      <c r="BA8" s="90"/>
      <c r="BB8" s="90"/>
      <c r="BC8" s="91"/>
      <c r="BD8" s="91"/>
      <c r="BE8" s="87"/>
      <c r="BF8" s="87"/>
      <c r="BG8" s="87"/>
      <c r="BH8" s="87"/>
      <c r="BI8" s="92"/>
      <c r="BJ8" s="92"/>
      <c r="BK8" s="92"/>
      <c r="BL8" s="92"/>
      <c r="BM8" s="92"/>
      <c r="BN8" s="93" t="s">
        <v>230</v>
      </c>
      <c r="BO8" s="94" t="s">
        <v>286</v>
      </c>
      <c r="BP8" s="94" t="s">
        <v>294</v>
      </c>
      <c r="BQ8" s="94" t="s">
        <v>295</v>
      </c>
      <c r="BR8" s="94" t="s">
        <v>234</v>
      </c>
      <c r="BS8" s="94" t="s">
        <v>296</v>
      </c>
      <c r="BT8" s="94" t="s">
        <v>297</v>
      </c>
      <c r="BU8" s="94" t="s">
        <v>298</v>
      </c>
      <c r="BV8" s="94" t="s">
        <v>299</v>
      </c>
      <c r="BW8" s="94" t="s">
        <v>100</v>
      </c>
      <c r="BX8" s="94" t="s">
        <v>300</v>
      </c>
      <c r="BY8" s="94" t="s">
        <v>105</v>
      </c>
      <c r="BZ8" s="94" t="s">
        <v>119</v>
      </c>
      <c r="CA8" s="94" t="s">
        <v>122</v>
      </c>
      <c r="CB8" s="94" t="s">
        <v>268</v>
      </c>
      <c r="CC8" s="94"/>
      <c r="CD8" s="96" t="s">
        <v>301</v>
      </c>
      <c r="CE8" s="92" t="s">
        <v>302</v>
      </c>
      <c r="CF8" s="92" t="s">
        <v>303</v>
      </c>
      <c r="CG8" s="92" t="s">
        <v>304</v>
      </c>
      <c r="CH8" s="92" t="s">
        <v>269</v>
      </c>
    </row>
    <row r="9" spans="1:86" ht="51.75" customHeight="1" x14ac:dyDescent="0.2">
      <c r="A9" s="154">
        <v>3</v>
      </c>
      <c r="B9" s="184">
        <v>42801</v>
      </c>
      <c r="C9" s="196">
        <v>0.72916666666666663</v>
      </c>
      <c r="D9" s="154" t="s">
        <v>1272</v>
      </c>
      <c r="E9" s="76" t="s">
        <v>1273</v>
      </c>
      <c r="F9" s="76" t="s">
        <v>1274</v>
      </c>
      <c r="G9" s="76" t="s">
        <v>1275</v>
      </c>
      <c r="H9" s="76" t="s">
        <v>230</v>
      </c>
      <c r="I9" s="76" t="s">
        <v>231</v>
      </c>
      <c r="J9" s="76" t="s">
        <v>294</v>
      </c>
      <c r="K9" s="76" t="s">
        <v>295</v>
      </c>
      <c r="L9" s="76" t="s">
        <v>234</v>
      </c>
      <c r="M9" s="76" t="s">
        <v>273</v>
      </c>
      <c r="N9" s="76" t="s">
        <v>274</v>
      </c>
      <c r="O9" s="76" t="s">
        <v>236</v>
      </c>
      <c r="P9" s="76" t="s">
        <v>237</v>
      </c>
      <c r="Q9" s="181" t="s">
        <v>1276</v>
      </c>
      <c r="R9" s="76" t="s">
        <v>1277</v>
      </c>
      <c r="S9" s="76" t="s">
        <v>96</v>
      </c>
      <c r="T9" s="76"/>
      <c r="U9" s="76"/>
      <c r="V9" s="76" t="s">
        <v>393</v>
      </c>
      <c r="W9" s="76" t="s">
        <v>104</v>
      </c>
      <c r="X9" s="79">
        <v>35520</v>
      </c>
      <c r="Y9" s="80" t="str">
        <f t="shared" si="0"/>
        <v>19 ปี, 11 เดือน</v>
      </c>
      <c r="Z9" s="80" t="s">
        <v>242</v>
      </c>
      <c r="AA9" s="81" t="s">
        <v>1278</v>
      </c>
      <c r="AB9" s="81" t="s">
        <v>93</v>
      </c>
      <c r="AC9" s="81">
        <v>0</v>
      </c>
      <c r="AD9" s="81">
        <v>9</v>
      </c>
      <c r="AE9" s="81">
        <v>1</v>
      </c>
      <c r="AF9" s="81" t="s">
        <v>1279</v>
      </c>
      <c r="AG9" s="84" t="s">
        <v>1280</v>
      </c>
      <c r="AH9" s="83">
        <v>42614</v>
      </c>
      <c r="AI9" s="84" t="s">
        <v>248</v>
      </c>
      <c r="AJ9" s="81">
        <v>49</v>
      </c>
      <c r="AK9" s="80" t="str">
        <f t="shared" si="1"/>
        <v>0 ปี, 6 เดือน</v>
      </c>
      <c r="AL9" s="99">
        <v>43708</v>
      </c>
      <c r="AM9" s="80">
        <v>1</v>
      </c>
      <c r="AN9" s="81">
        <v>0</v>
      </c>
      <c r="AO9" s="81">
        <v>0</v>
      </c>
      <c r="AP9" s="81">
        <v>0</v>
      </c>
      <c r="AQ9" s="81">
        <v>1</v>
      </c>
      <c r="AR9" s="81">
        <f t="shared" si="2"/>
        <v>0</v>
      </c>
      <c r="AS9" s="81">
        <f t="shared" si="2"/>
        <v>1</v>
      </c>
      <c r="AT9" s="87" t="s">
        <v>537</v>
      </c>
      <c r="AU9" s="26" t="s">
        <v>115</v>
      </c>
      <c r="AV9" s="88" t="s">
        <v>89</v>
      </c>
      <c r="AW9" s="89"/>
      <c r="AX9" s="89"/>
      <c r="AY9" s="90"/>
      <c r="AZ9" s="90"/>
      <c r="BA9" s="90"/>
      <c r="BB9" s="90"/>
      <c r="BC9" s="91"/>
      <c r="BD9" s="91" t="s">
        <v>269</v>
      </c>
      <c r="BE9" s="87" t="s">
        <v>279</v>
      </c>
      <c r="BF9" s="87" t="s">
        <v>93</v>
      </c>
      <c r="BG9" s="87" t="s">
        <v>93</v>
      </c>
      <c r="BH9" s="87" t="s">
        <v>93</v>
      </c>
      <c r="BI9" s="92"/>
      <c r="BJ9" s="92"/>
      <c r="BK9" s="92"/>
      <c r="BL9" s="92"/>
      <c r="BM9" s="92"/>
      <c r="BN9" s="92" t="s">
        <v>317</v>
      </c>
      <c r="BO9" s="94" t="s">
        <v>318</v>
      </c>
      <c r="BP9" s="94" t="s">
        <v>232</v>
      </c>
      <c r="BQ9" s="94" t="s">
        <v>319</v>
      </c>
      <c r="BR9" s="94" t="s">
        <v>320</v>
      </c>
      <c r="BS9" s="94" t="s">
        <v>235</v>
      </c>
      <c r="BT9" s="94" t="s">
        <v>321</v>
      </c>
      <c r="BU9" s="94" t="s">
        <v>236</v>
      </c>
      <c r="BV9" s="94" t="s">
        <v>322</v>
      </c>
      <c r="BW9" s="94" t="s">
        <v>101</v>
      </c>
      <c r="BX9" s="94" t="s">
        <v>241</v>
      </c>
      <c r="BY9" s="94" t="s">
        <v>323</v>
      </c>
      <c r="BZ9" s="94" t="s">
        <v>128</v>
      </c>
      <c r="CA9" s="94" t="s">
        <v>123</v>
      </c>
      <c r="CB9" s="94" t="s">
        <v>316</v>
      </c>
      <c r="CC9" s="94"/>
      <c r="CD9" s="96" t="s">
        <v>324</v>
      </c>
      <c r="CE9" s="92" t="s">
        <v>325</v>
      </c>
      <c r="CF9" s="92" t="s">
        <v>326</v>
      </c>
      <c r="CG9" s="100" t="s">
        <v>93</v>
      </c>
      <c r="CH9" s="101" t="s">
        <v>250</v>
      </c>
    </row>
    <row r="10" spans="1:86" ht="35.25" customHeight="1" x14ac:dyDescent="0.2">
      <c r="A10" s="154">
        <v>4</v>
      </c>
      <c r="B10" s="103">
        <v>42803</v>
      </c>
      <c r="C10" s="74">
        <v>8.3333333333333329E-2</v>
      </c>
      <c r="D10" s="76" t="s">
        <v>1281</v>
      </c>
      <c r="E10" s="76" t="s">
        <v>1282</v>
      </c>
      <c r="F10" s="76" t="s">
        <v>1283</v>
      </c>
      <c r="G10" s="76" t="s">
        <v>1284</v>
      </c>
      <c r="H10" s="76" t="s">
        <v>230</v>
      </c>
      <c r="I10" s="76" t="s">
        <v>231</v>
      </c>
      <c r="J10" s="76" t="s">
        <v>294</v>
      </c>
      <c r="K10" s="76" t="s">
        <v>295</v>
      </c>
      <c r="L10" s="76" t="s">
        <v>234</v>
      </c>
      <c r="M10" s="76" t="s">
        <v>296</v>
      </c>
      <c r="N10" s="76" t="s">
        <v>297</v>
      </c>
      <c r="O10" s="76" t="s">
        <v>374</v>
      </c>
      <c r="P10" s="76" t="s">
        <v>299</v>
      </c>
      <c r="Q10" s="181" t="s">
        <v>1285</v>
      </c>
      <c r="R10" s="81" t="s">
        <v>1286</v>
      </c>
      <c r="S10" s="76" t="s">
        <v>96</v>
      </c>
      <c r="T10" s="76" t="s">
        <v>93</v>
      </c>
      <c r="U10" s="76" t="s">
        <v>93</v>
      </c>
      <c r="V10" s="76" t="s">
        <v>602</v>
      </c>
      <c r="W10" s="76" t="s">
        <v>105</v>
      </c>
      <c r="X10" s="79">
        <v>37771</v>
      </c>
      <c r="Y10" s="80" t="str">
        <f t="shared" si="0"/>
        <v>13 ปี, 9 เดือน</v>
      </c>
      <c r="Z10" s="80" t="s">
        <v>242</v>
      </c>
      <c r="AA10" s="81" t="s">
        <v>1287</v>
      </c>
      <c r="AB10" s="81" t="s">
        <v>93</v>
      </c>
      <c r="AC10" s="81">
        <v>0</v>
      </c>
      <c r="AD10" s="81">
        <v>1</v>
      </c>
      <c r="AE10" s="81">
        <v>1</v>
      </c>
      <c r="AF10" s="81" t="s">
        <v>1288</v>
      </c>
      <c r="AG10" s="84" t="s">
        <v>1289</v>
      </c>
      <c r="AH10" s="83">
        <v>41445</v>
      </c>
      <c r="AI10" s="84" t="s">
        <v>248</v>
      </c>
      <c r="AJ10" s="81">
        <v>34</v>
      </c>
      <c r="AK10" s="80" t="str">
        <f t="shared" si="1"/>
        <v>3 ปี, 8 เดือน</v>
      </c>
      <c r="AL10" s="99">
        <v>43635</v>
      </c>
      <c r="AM10" s="80">
        <v>1</v>
      </c>
      <c r="AN10" s="84">
        <v>6</v>
      </c>
      <c r="AO10" s="84">
        <v>45</v>
      </c>
      <c r="AP10" s="84">
        <v>0</v>
      </c>
      <c r="AQ10" s="84">
        <v>0</v>
      </c>
      <c r="AR10" s="84">
        <f t="shared" si="2"/>
        <v>6</v>
      </c>
      <c r="AS10" s="84">
        <f t="shared" si="2"/>
        <v>45</v>
      </c>
      <c r="AT10" s="87" t="s">
        <v>118</v>
      </c>
      <c r="AU10" s="26" t="s">
        <v>115</v>
      </c>
      <c r="AV10" s="88" t="s">
        <v>87</v>
      </c>
      <c r="AW10" s="89"/>
      <c r="AX10" s="89"/>
      <c r="AY10" s="90"/>
      <c r="AZ10" s="90"/>
      <c r="BA10" s="90"/>
      <c r="BB10" s="90"/>
      <c r="BC10" s="91"/>
      <c r="BD10" s="91" t="s">
        <v>269</v>
      </c>
      <c r="BE10" s="87" t="s">
        <v>1290</v>
      </c>
      <c r="BF10" s="197">
        <v>50000</v>
      </c>
      <c r="BG10" s="87" t="s">
        <v>93</v>
      </c>
      <c r="BH10" s="87" t="s">
        <v>93</v>
      </c>
      <c r="BI10" s="92"/>
      <c r="BJ10" s="92"/>
      <c r="BK10" s="92"/>
      <c r="BL10" s="92"/>
      <c r="BM10" s="92"/>
      <c r="BN10" s="93" t="s">
        <v>93</v>
      </c>
      <c r="BO10" s="94" t="s">
        <v>332</v>
      </c>
      <c r="BP10" s="94" t="s">
        <v>333</v>
      </c>
      <c r="BQ10" s="94" t="s">
        <v>317</v>
      </c>
      <c r="BR10" s="94" t="s">
        <v>317</v>
      </c>
      <c r="BS10" s="94" t="s">
        <v>334</v>
      </c>
      <c r="BT10" s="94" t="s">
        <v>335</v>
      </c>
      <c r="BU10" s="94" t="s">
        <v>336</v>
      </c>
      <c r="BV10" s="94" t="s">
        <v>337</v>
      </c>
      <c r="BW10" s="94" t="s">
        <v>102</v>
      </c>
      <c r="BX10" s="94" t="s">
        <v>338</v>
      </c>
      <c r="BY10" s="94" t="s">
        <v>339</v>
      </c>
      <c r="BZ10" s="94" t="s">
        <v>340</v>
      </c>
      <c r="CA10" s="100" t="s">
        <v>93</v>
      </c>
      <c r="CB10" s="94" t="s">
        <v>341</v>
      </c>
      <c r="CC10" s="94"/>
      <c r="CD10" s="96" t="s">
        <v>342</v>
      </c>
      <c r="CE10" s="92" t="s">
        <v>343</v>
      </c>
      <c r="CF10" s="92" t="s">
        <v>344</v>
      </c>
      <c r="CG10" s="92"/>
      <c r="CH10" s="92" t="s">
        <v>345</v>
      </c>
    </row>
    <row r="11" spans="1:86" ht="35.25" customHeight="1" x14ac:dyDescent="0.5">
      <c r="A11" s="154">
        <v>5</v>
      </c>
      <c r="B11" s="103">
        <v>42804</v>
      </c>
      <c r="C11" s="196">
        <v>0.70833333333333337</v>
      </c>
      <c r="D11" s="76" t="s">
        <v>1291</v>
      </c>
      <c r="E11" s="76" t="s">
        <v>1292</v>
      </c>
      <c r="F11" s="76" t="s">
        <v>1293</v>
      </c>
      <c r="G11" s="76" t="s">
        <v>1293</v>
      </c>
      <c r="H11" s="76" t="s">
        <v>93</v>
      </c>
      <c r="I11" s="76" t="s">
        <v>231</v>
      </c>
      <c r="J11" s="76" t="s">
        <v>93</v>
      </c>
      <c r="K11" s="76" t="s">
        <v>317</v>
      </c>
      <c r="L11" s="76" t="s">
        <v>93</v>
      </c>
      <c r="M11" s="76" t="s">
        <v>93</v>
      </c>
      <c r="N11" s="76" t="s">
        <v>321</v>
      </c>
      <c r="O11" s="76" t="s">
        <v>408</v>
      </c>
      <c r="P11" s="76" t="s">
        <v>93</v>
      </c>
      <c r="Q11" s="198" t="s">
        <v>1294</v>
      </c>
      <c r="R11" s="154" t="s">
        <v>1295</v>
      </c>
      <c r="S11" s="76" t="s">
        <v>96</v>
      </c>
      <c r="T11" s="76" t="s">
        <v>93</v>
      </c>
      <c r="U11" s="76" t="s">
        <v>93</v>
      </c>
      <c r="V11" s="76" t="s">
        <v>497</v>
      </c>
      <c r="W11" s="187" t="s">
        <v>105</v>
      </c>
      <c r="X11" s="79">
        <v>23915</v>
      </c>
      <c r="Y11" s="80" t="str">
        <f t="shared" si="0"/>
        <v>51 ปี, 8 เดือน</v>
      </c>
      <c r="Z11" s="80" t="s">
        <v>242</v>
      </c>
      <c r="AA11" s="81" t="s">
        <v>1296</v>
      </c>
      <c r="AB11" s="81" t="s">
        <v>1297</v>
      </c>
      <c r="AC11" s="81">
        <v>0</v>
      </c>
      <c r="AD11" s="81">
        <v>9</v>
      </c>
      <c r="AE11" s="81">
        <v>0</v>
      </c>
      <c r="AF11" s="81" t="s">
        <v>1298</v>
      </c>
      <c r="AG11" s="84" t="s">
        <v>1299</v>
      </c>
      <c r="AH11" s="83">
        <v>38673</v>
      </c>
      <c r="AI11" s="84" t="s">
        <v>248</v>
      </c>
      <c r="AJ11" s="81">
        <v>52</v>
      </c>
      <c r="AK11" s="80" t="str">
        <f t="shared" si="1"/>
        <v>11 ปี, 3 เดือน</v>
      </c>
      <c r="AL11" s="99">
        <v>43122</v>
      </c>
      <c r="AM11" s="80">
        <v>1</v>
      </c>
      <c r="AN11" s="81">
        <v>0</v>
      </c>
      <c r="AO11" s="81">
        <v>0</v>
      </c>
      <c r="AP11" s="81">
        <v>1</v>
      </c>
      <c r="AQ11" s="81">
        <v>0</v>
      </c>
      <c r="AR11" s="81">
        <f t="shared" si="2"/>
        <v>1</v>
      </c>
      <c r="AS11" s="81">
        <f t="shared" si="2"/>
        <v>0</v>
      </c>
      <c r="AT11" s="87" t="s">
        <v>116</v>
      </c>
      <c r="AU11" s="26" t="s">
        <v>122</v>
      </c>
      <c r="AV11" s="88" t="s">
        <v>377</v>
      </c>
      <c r="AW11" s="89"/>
      <c r="AX11" s="89"/>
      <c r="AY11" s="90"/>
      <c r="AZ11" s="90"/>
      <c r="BA11" s="90"/>
      <c r="BB11" s="90"/>
      <c r="BC11" s="91"/>
      <c r="BD11" s="91" t="s">
        <v>269</v>
      </c>
      <c r="BE11" s="87" t="s">
        <v>93</v>
      </c>
      <c r="BF11" s="87" t="s">
        <v>93</v>
      </c>
      <c r="BG11" s="87" t="s">
        <v>93</v>
      </c>
      <c r="BH11" s="87" t="s">
        <v>93</v>
      </c>
      <c r="BI11" s="92"/>
      <c r="BJ11" s="92"/>
      <c r="BK11" s="92"/>
      <c r="BL11" s="92"/>
      <c r="BM11" s="92"/>
      <c r="BN11" s="93"/>
      <c r="BO11" s="94" t="s">
        <v>370</v>
      </c>
      <c r="BP11" s="94" t="s">
        <v>371</v>
      </c>
      <c r="BQ11" s="100" t="s">
        <v>93</v>
      </c>
      <c r="BR11" s="100" t="s">
        <v>93</v>
      </c>
      <c r="BS11" s="94" t="s">
        <v>372</v>
      </c>
      <c r="BT11" s="94" t="s">
        <v>373</v>
      </c>
      <c r="BU11" s="94" t="s">
        <v>374</v>
      </c>
      <c r="BV11" s="94" t="s">
        <v>317</v>
      </c>
      <c r="BW11" s="94" t="s">
        <v>352</v>
      </c>
      <c r="BX11" s="94" t="s">
        <v>375</v>
      </c>
      <c r="BY11" s="94" t="s">
        <v>376</v>
      </c>
      <c r="BZ11" s="94" t="s">
        <v>116</v>
      </c>
      <c r="CA11" s="94"/>
      <c r="CB11" s="94" t="s">
        <v>377</v>
      </c>
      <c r="CC11" s="94"/>
      <c r="CD11" s="96" t="s">
        <v>378</v>
      </c>
      <c r="CE11" s="92" t="s">
        <v>379</v>
      </c>
      <c r="CF11" s="92" t="s">
        <v>380</v>
      </c>
      <c r="CG11" s="92"/>
      <c r="CH11" s="92"/>
    </row>
    <row r="12" spans="1:86" ht="35.25" customHeight="1" x14ac:dyDescent="0.2">
      <c r="A12" s="84">
        <v>6</v>
      </c>
      <c r="B12" s="184">
        <v>42806</v>
      </c>
      <c r="C12" s="102">
        <v>0.22916666666666666</v>
      </c>
      <c r="D12" s="76" t="s">
        <v>1300</v>
      </c>
      <c r="E12" s="76" t="s">
        <v>1301</v>
      </c>
      <c r="F12" s="76" t="s">
        <v>228</v>
      </c>
      <c r="G12" s="76" t="s">
        <v>477</v>
      </c>
      <c r="H12" s="76" t="s">
        <v>93</v>
      </c>
      <c r="I12" s="76" t="s">
        <v>231</v>
      </c>
      <c r="J12" s="76" t="s">
        <v>232</v>
      </c>
      <c r="K12" s="76" t="s">
        <v>233</v>
      </c>
      <c r="L12" s="76" t="s">
        <v>317</v>
      </c>
      <c r="M12" s="76" t="s">
        <v>273</v>
      </c>
      <c r="N12" s="76" t="s">
        <v>93</v>
      </c>
      <c r="O12" s="76" t="s">
        <v>374</v>
      </c>
      <c r="P12" s="76" t="s">
        <v>299</v>
      </c>
      <c r="Q12" s="199" t="s">
        <v>1302</v>
      </c>
      <c r="R12" s="81" t="s">
        <v>1303</v>
      </c>
      <c r="S12" s="76" t="s">
        <v>96</v>
      </c>
      <c r="T12" s="76" t="s">
        <v>93</v>
      </c>
      <c r="U12" s="76" t="s">
        <v>93</v>
      </c>
      <c r="V12" s="76" t="s">
        <v>456</v>
      </c>
      <c r="W12" s="76" t="s">
        <v>323</v>
      </c>
      <c r="X12" s="79">
        <v>40926</v>
      </c>
      <c r="Y12" s="80" t="str">
        <f t="shared" si="0"/>
        <v>5 ปี, 1 เดือน</v>
      </c>
      <c r="Z12" s="81" t="s">
        <v>242</v>
      </c>
      <c r="AA12" s="76" t="s">
        <v>1304</v>
      </c>
      <c r="AB12" s="76" t="s">
        <v>1305</v>
      </c>
      <c r="AC12" s="81">
        <v>0</v>
      </c>
      <c r="AD12" s="81">
        <v>9</v>
      </c>
      <c r="AE12" s="81">
        <v>1</v>
      </c>
      <c r="AF12" s="81" t="s">
        <v>1306</v>
      </c>
      <c r="AG12" s="84" t="s">
        <v>571</v>
      </c>
      <c r="AH12" s="79" t="s">
        <v>93</v>
      </c>
      <c r="AI12" s="84" t="s">
        <v>248</v>
      </c>
      <c r="AJ12" s="81">
        <v>49</v>
      </c>
      <c r="AK12" s="80" t="e">
        <f t="shared" si="1"/>
        <v>#VALUE!</v>
      </c>
      <c r="AL12" s="83" t="s">
        <v>93</v>
      </c>
      <c r="AM12" s="81">
        <v>0</v>
      </c>
      <c r="AN12" s="76">
        <v>2</v>
      </c>
      <c r="AO12" s="76">
        <v>11</v>
      </c>
      <c r="AP12" s="76">
        <v>0</v>
      </c>
      <c r="AQ12" s="76">
        <v>0</v>
      </c>
      <c r="AR12" s="81">
        <f t="shared" si="2"/>
        <v>2</v>
      </c>
      <c r="AS12" s="81">
        <f t="shared" si="2"/>
        <v>11</v>
      </c>
      <c r="AT12" s="87" t="s">
        <v>151</v>
      </c>
      <c r="AU12" s="87" t="s">
        <v>115</v>
      </c>
      <c r="AV12" s="88" t="s">
        <v>84</v>
      </c>
      <c r="AW12" s="89"/>
      <c r="AX12" s="89"/>
      <c r="AY12" s="90"/>
      <c r="AZ12" s="90"/>
      <c r="BA12" s="90"/>
      <c r="BB12" s="90"/>
      <c r="BC12" s="91"/>
      <c r="BD12" s="91" t="s">
        <v>269</v>
      </c>
      <c r="BE12" s="87" t="s">
        <v>279</v>
      </c>
      <c r="BF12" s="87" t="s">
        <v>1307</v>
      </c>
      <c r="BG12" s="87" t="s">
        <v>93</v>
      </c>
      <c r="BH12" s="87" t="s">
        <v>93</v>
      </c>
      <c r="BI12" s="92"/>
      <c r="BJ12" s="92"/>
      <c r="BK12" s="92"/>
      <c r="BL12" s="92"/>
      <c r="BM12" s="92"/>
      <c r="BN12" s="93"/>
      <c r="BO12" s="94" t="s">
        <v>389</v>
      </c>
      <c r="BP12" s="94" t="s">
        <v>390</v>
      </c>
      <c r="BQ12" s="94"/>
      <c r="BR12" s="94"/>
      <c r="BS12" s="94" t="s">
        <v>391</v>
      </c>
      <c r="BT12" s="94" t="s">
        <v>317</v>
      </c>
      <c r="BU12" s="94" t="s">
        <v>392</v>
      </c>
      <c r="BV12" s="100" t="s">
        <v>93</v>
      </c>
      <c r="BW12" s="94" t="s">
        <v>96</v>
      </c>
      <c r="BX12" s="94" t="s">
        <v>393</v>
      </c>
      <c r="BY12" s="94" t="s">
        <v>394</v>
      </c>
      <c r="BZ12" s="94" t="s">
        <v>267</v>
      </c>
      <c r="CA12" s="94"/>
      <c r="CB12" s="94" t="s">
        <v>85</v>
      </c>
      <c r="CC12" s="94"/>
      <c r="CD12" s="96" t="s">
        <v>395</v>
      </c>
      <c r="CE12" s="92" t="s">
        <v>317</v>
      </c>
      <c r="CF12" s="92" t="s">
        <v>396</v>
      </c>
      <c r="CG12" s="92"/>
      <c r="CH12" s="92"/>
    </row>
    <row r="13" spans="1:86" ht="35.25" customHeight="1" x14ac:dyDescent="0.2">
      <c r="A13" s="76">
        <v>7</v>
      </c>
      <c r="B13" s="79">
        <v>42808</v>
      </c>
      <c r="C13" s="74">
        <v>0.67708333333333337</v>
      </c>
      <c r="D13" s="76" t="s">
        <v>1308</v>
      </c>
      <c r="E13" s="76" t="s">
        <v>1309</v>
      </c>
      <c r="F13" s="76" t="s">
        <v>446</v>
      </c>
      <c r="G13" s="76" t="s">
        <v>447</v>
      </c>
      <c r="H13" s="76" t="s">
        <v>270</v>
      </c>
      <c r="I13" s="76" t="s">
        <v>231</v>
      </c>
      <c r="J13" s="76" t="s">
        <v>93</v>
      </c>
      <c r="K13" s="76" t="s">
        <v>93</v>
      </c>
      <c r="L13" s="76" t="s">
        <v>234</v>
      </c>
      <c r="M13" s="76" t="s">
        <v>273</v>
      </c>
      <c r="N13" s="76" t="s">
        <v>93</v>
      </c>
      <c r="O13" s="76" t="s">
        <v>275</v>
      </c>
      <c r="P13" s="76" t="s">
        <v>299</v>
      </c>
      <c r="Q13" s="146" t="s">
        <v>1310</v>
      </c>
      <c r="R13" s="76" t="s">
        <v>1311</v>
      </c>
      <c r="S13" s="76" t="s">
        <v>96</v>
      </c>
      <c r="T13" s="76" t="s">
        <v>93</v>
      </c>
      <c r="U13" s="76" t="s">
        <v>93</v>
      </c>
      <c r="V13" s="76" t="s">
        <v>456</v>
      </c>
      <c r="W13" s="76" t="s">
        <v>323</v>
      </c>
      <c r="X13" s="79">
        <v>40038</v>
      </c>
      <c r="Y13" s="80" t="str">
        <f t="shared" si="0"/>
        <v>7 ปี, 7 เดือน</v>
      </c>
      <c r="Z13" s="80" t="s">
        <v>242</v>
      </c>
      <c r="AA13" s="81" t="s">
        <v>1312</v>
      </c>
      <c r="AB13" s="81" t="s">
        <v>1313</v>
      </c>
      <c r="AC13" s="81">
        <v>0</v>
      </c>
      <c r="AD13" s="81">
        <v>9</v>
      </c>
      <c r="AE13" s="81">
        <v>1</v>
      </c>
      <c r="AF13" s="81" t="s">
        <v>1314</v>
      </c>
      <c r="AG13" s="84" t="s">
        <v>1315</v>
      </c>
      <c r="AH13" s="83">
        <v>38713</v>
      </c>
      <c r="AI13" s="84" t="s">
        <v>248</v>
      </c>
      <c r="AJ13" s="81">
        <v>56</v>
      </c>
      <c r="AK13" s="80" t="str">
        <f t="shared" si="1"/>
        <v>11 ปี, 2 เดือน</v>
      </c>
      <c r="AL13" s="99">
        <v>43021</v>
      </c>
      <c r="AM13" s="80">
        <v>0</v>
      </c>
      <c r="AN13" s="76">
        <v>0</v>
      </c>
      <c r="AO13" s="76">
        <v>1</v>
      </c>
      <c r="AP13" s="76">
        <v>0</v>
      </c>
      <c r="AQ13" s="76">
        <v>0</v>
      </c>
      <c r="AR13" s="81">
        <f t="shared" si="2"/>
        <v>0</v>
      </c>
      <c r="AS13" s="81">
        <f t="shared" si="2"/>
        <v>1</v>
      </c>
      <c r="AT13" s="87" t="s">
        <v>537</v>
      </c>
      <c r="AU13" s="87" t="s">
        <v>115</v>
      </c>
      <c r="AV13" s="88" t="s">
        <v>268</v>
      </c>
      <c r="AW13" s="89"/>
      <c r="AX13" s="89"/>
      <c r="AY13" s="90"/>
      <c r="AZ13" s="90"/>
      <c r="BA13" s="90"/>
      <c r="BB13" s="90"/>
      <c r="BC13" s="91"/>
      <c r="BD13" s="91" t="s">
        <v>269</v>
      </c>
      <c r="BE13" s="87" t="s">
        <v>93</v>
      </c>
      <c r="BF13" s="87" t="s">
        <v>93</v>
      </c>
      <c r="BG13" s="87" t="s">
        <v>93</v>
      </c>
      <c r="BH13" s="87" t="s">
        <v>93</v>
      </c>
      <c r="BI13" s="92"/>
      <c r="BJ13" s="92"/>
      <c r="BK13" s="92"/>
      <c r="BL13" s="92"/>
      <c r="BM13" s="92"/>
      <c r="BN13" s="93"/>
      <c r="BO13" s="94" t="s">
        <v>408</v>
      </c>
      <c r="BP13" s="100" t="s">
        <v>93</v>
      </c>
      <c r="BQ13" s="94"/>
      <c r="BR13" s="94"/>
      <c r="BS13" s="94" t="s">
        <v>409</v>
      </c>
      <c r="BT13" s="100" t="s">
        <v>93</v>
      </c>
      <c r="BU13" s="94" t="s">
        <v>410</v>
      </c>
      <c r="BV13" s="94"/>
      <c r="BW13" s="94" t="s">
        <v>411</v>
      </c>
      <c r="BX13" s="94" t="s">
        <v>412</v>
      </c>
      <c r="BY13" s="94" t="s">
        <v>413</v>
      </c>
      <c r="BZ13" s="94" t="s">
        <v>267</v>
      </c>
      <c r="CA13" s="94"/>
      <c r="CB13" s="94" t="s">
        <v>414</v>
      </c>
      <c r="CC13" s="94"/>
      <c r="CD13" s="96" t="s">
        <v>411</v>
      </c>
      <c r="CE13" s="100" t="s">
        <v>93</v>
      </c>
      <c r="CF13" s="92" t="s">
        <v>415</v>
      </c>
      <c r="CG13" s="92"/>
      <c r="CH13" s="92"/>
    </row>
    <row r="14" spans="1:86" ht="35.25" customHeight="1" x14ac:dyDescent="0.2">
      <c r="A14" s="76">
        <v>8</v>
      </c>
      <c r="B14" s="184">
        <v>42811</v>
      </c>
      <c r="C14" s="74">
        <v>0.94097222222222221</v>
      </c>
      <c r="D14" s="76" t="s">
        <v>1316</v>
      </c>
      <c r="E14" s="76" t="s">
        <v>93</v>
      </c>
      <c r="F14" s="76" t="s">
        <v>1317</v>
      </c>
      <c r="G14" s="76" t="s">
        <v>928</v>
      </c>
      <c r="H14" s="76" t="s">
        <v>230</v>
      </c>
      <c r="I14" s="76" t="s">
        <v>93</v>
      </c>
      <c r="J14" s="76" t="s">
        <v>232</v>
      </c>
      <c r="K14" s="76" t="s">
        <v>233</v>
      </c>
      <c r="L14" s="76" t="s">
        <v>234</v>
      </c>
      <c r="M14" s="76" t="s">
        <v>296</v>
      </c>
      <c r="N14" s="76" t="s">
        <v>274</v>
      </c>
      <c r="O14" s="76" t="s">
        <v>374</v>
      </c>
      <c r="P14" s="76" t="s">
        <v>299</v>
      </c>
      <c r="Q14" s="181" t="s">
        <v>1318</v>
      </c>
      <c r="R14" s="76" t="s">
        <v>1319</v>
      </c>
      <c r="S14" s="76" t="s">
        <v>96</v>
      </c>
      <c r="T14" s="76"/>
      <c r="U14" s="76"/>
      <c r="V14" s="76" t="s">
        <v>602</v>
      </c>
      <c r="W14" s="76" t="s">
        <v>105</v>
      </c>
      <c r="X14" s="79">
        <v>24303</v>
      </c>
      <c r="Y14" s="80" t="str">
        <f t="shared" si="0"/>
        <v>50 ปี, 8 เดือน</v>
      </c>
      <c r="Z14" s="80" t="s">
        <v>242</v>
      </c>
      <c r="AA14" s="81" t="s">
        <v>1320</v>
      </c>
      <c r="AB14" s="81" t="s">
        <v>1321</v>
      </c>
      <c r="AC14" s="81">
        <v>0</v>
      </c>
      <c r="AD14" s="81">
        <v>1</v>
      </c>
      <c r="AE14" s="81">
        <v>1</v>
      </c>
      <c r="AF14" s="81" t="s">
        <v>1322</v>
      </c>
      <c r="AG14" s="84" t="s">
        <v>1323</v>
      </c>
      <c r="AH14" s="83">
        <v>42265</v>
      </c>
      <c r="AI14" s="84" t="s">
        <v>248</v>
      </c>
      <c r="AJ14" s="81">
        <v>46</v>
      </c>
      <c r="AK14" s="80" t="str">
        <f t="shared" si="1"/>
        <v>1 ปี, 5 เดือน</v>
      </c>
      <c r="AL14" s="99">
        <v>43360</v>
      </c>
      <c r="AM14" s="80">
        <v>1</v>
      </c>
      <c r="AN14" s="76">
        <v>0</v>
      </c>
      <c r="AO14" s="76">
        <v>46</v>
      </c>
      <c r="AP14" s="76">
        <v>0</v>
      </c>
      <c r="AQ14" s="76">
        <v>0</v>
      </c>
      <c r="AR14" s="81">
        <f t="shared" si="2"/>
        <v>0</v>
      </c>
      <c r="AS14" s="81">
        <f t="shared" si="2"/>
        <v>46</v>
      </c>
      <c r="AT14" s="87" t="s">
        <v>118</v>
      </c>
      <c r="AU14" s="87" t="s">
        <v>115</v>
      </c>
      <c r="AV14" s="88" t="s">
        <v>369</v>
      </c>
      <c r="AW14" s="89"/>
      <c r="AX14" s="89"/>
      <c r="AY14" s="90"/>
      <c r="AZ14" s="90"/>
      <c r="BA14" s="90"/>
      <c r="BB14" s="90"/>
      <c r="BC14" s="91"/>
      <c r="BD14" s="91" t="s">
        <v>250</v>
      </c>
      <c r="BE14" s="87" t="s">
        <v>1324</v>
      </c>
      <c r="BF14" s="197">
        <v>10000</v>
      </c>
      <c r="BG14" s="87" t="s">
        <v>380</v>
      </c>
      <c r="BH14" s="197">
        <v>5000</v>
      </c>
      <c r="BI14" s="92"/>
      <c r="BJ14" s="92"/>
      <c r="BK14" s="92"/>
      <c r="BL14" s="92"/>
      <c r="BM14" s="92"/>
      <c r="BN14" s="93"/>
      <c r="BO14" s="100" t="s">
        <v>93</v>
      </c>
      <c r="BP14" s="94"/>
      <c r="BQ14" s="94"/>
      <c r="BR14" s="94"/>
      <c r="BS14" s="94" t="s">
        <v>317</v>
      </c>
      <c r="BT14" s="94"/>
      <c r="BU14" s="94" t="s">
        <v>408</v>
      </c>
      <c r="BV14" s="94"/>
      <c r="BW14" s="94" t="s">
        <v>425</v>
      </c>
      <c r="BX14" s="94" t="s">
        <v>426</v>
      </c>
      <c r="BY14" s="100" t="s">
        <v>93</v>
      </c>
      <c r="BZ14" s="94" t="s">
        <v>368</v>
      </c>
      <c r="CA14" s="94"/>
      <c r="CB14" s="94" t="s">
        <v>427</v>
      </c>
      <c r="CC14" s="94"/>
      <c r="CD14" s="96" t="s">
        <v>352</v>
      </c>
      <c r="CE14" s="92"/>
      <c r="CF14" s="92" t="s">
        <v>317</v>
      </c>
      <c r="CG14" s="92"/>
      <c r="CH14" s="92"/>
    </row>
    <row r="15" spans="1:86" ht="35.25" customHeight="1" x14ac:dyDescent="0.2">
      <c r="A15" s="76">
        <v>9</v>
      </c>
      <c r="B15" s="184">
        <v>42812</v>
      </c>
      <c r="C15" s="74">
        <v>0.10416666666666667</v>
      </c>
      <c r="D15" s="76" t="s">
        <v>1325</v>
      </c>
      <c r="E15" s="76" t="s">
        <v>1326</v>
      </c>
      <c r="F15" s="76" t="s">
        <v>1327</v>
      </c>
      <c r="G15" s="76" t="s">
        <v>540</v>
      </c>
      <c r="H15" s="76" t="s">
        <v>93</v>
      </c>
      <c r="I15" s="76" t="s">
        <v>231</v>
      </c>
      <c r="J15" s="76" t="s">
        <v>93</v>
      </c>
      <c r="K15" s="76" t="s">
        <v>93</v>
      </c>
      <c r="L15" s="76" t="s">
        <v>234</v>
      </c>
      <c r="M15" s="76" t="s">
        <v>93</v>
      </c>
      <c r="N15" s="76" t="s">
        <v>93</v>
      </c>
      <c r="O15" s="76" t="s">
        <v>93</v>
      </c>
      <c r="P15" s="76" t="s">
        <v>299</v>
      </c>
      <c r="Q15" s="181" t="s">
        <v>1328</v>
      </c>
      <c r="R15" s="76" t="s">
        <v>1329</v>
      </c>
      <c r="S15" s="76" t="s">
        <v>96</v>
      </c>
      <c r="T15" s="76"/>
      <c r="U15" s="76"/>
      <c r="V15" s="76" t="s">
        <v>456</v>
      </c>
      <c r="W15" s="81" t="s">
        <v>323</v>
      </c>
      <c r="X15" s="79">
        <v>41235</v>
      </c>
      <c r="Y15" s="80" t="str">
        <f t="shared" si="0"/>
        <v>4 ปี, 3 เดือน</v>
      </c>
      <c r="Z15" s="80" t="s">
        <v>242</v>
      </c>
      <c r="AA15" s="81" t="s">
        <v>1330</v>
      </c>
      <c r="AB15" s="81" t="s">
        <v>1331</v>
      </c>
      <c r="AC15" s="81">
        <v>0</v>
      </c>
      <c r="AD15" s="81">
        <v>1</v>
      </c>
      <c r="AE15" s="81">
        <v>9</v>
      </c>
      <c r="AF15" s="81" t="s">
        <v>1330</v>
      </c>
      <c r="AG15" s="84" t="s">
        <v>1332</v>
      </c>
      <c r="AH15" s="103">
        <v>41914</v>
      </c>
      <c r="AI15" s="84" t="s">
        <v>248</v>
      </c>
      <c r="AJ15" s="81">
        <v>56</v>
      </c>
      <c r="AK15" s="80" t="str">
        <f t="shared" si="1"/>
        <v>2 ปี, 5 เดือน</v>
      </c>
      <c r="AL15" s="99">
        <v>43009</v>
      </c>
      <c r="AM15" s="80">
        <v>1</v>
      </c>
      <c r="AN15" s="76">
        <v>1</v>
      </c>
      <c r="AO15" s="76">
        <v>7</v>
      </c>
      <c r="AP15" s="76">
        <v>0</v>
      </c>
      <c r="AQ15" s="76">
        <v>0</v>
      </c>
      <c r="AR15" s="81">
        <f t="shared" si="2"/>
        <v>1</v>
      </c>
      <c r="AS15" s="81">
        <f t="shared" si="2"/>
        <v>7</v>
      </c>
      <c r="AT15" s="87" t="s">
        <v>151</v>
      </c>
      <c r="AU15" s="87" t="s">
        <v>115</v>
      </c>
      <c r="AV15" s="88" t="s">
        <v>84</v>
      </c>
      <c r="AW15" s="89"/>
      <c r="AX15" s="89"/>
      <c r="AY15" s="90"/>
      <c r="AZ15" s="90"/>
      <c r="BA15" s="90"/>
      <c r="BB15" s="90"/>
      <c r="BC15" s="104"/>
      <c r="BD15" s="104" t="s">
        <v>269</v>
      </c>
      <c r="BE15" s="87" t="s">
        <v>93</v>
      </c>
      <c r="BF15" s="87" t="s">
        <v>93</v>
      </c>
      <c r="BG15" s="87" t="s">
        <v>93</v>
      </c>
      <c r="BH15" s="87" t="s">
        <v>93</v>
      </c>
      <c r="BI15" s="92"/>
      <c r="BJ15" s="92"/>
      <c r="BK15" s="92"/>
      <c r="BL15" s="92"/>
      <c r="BM15" s="92"/>
      <c r="BN15" s="93"/>
      <c r="BO15" s="94"/>
      <c r="BP15" s="94"/>
      <c r="BQ15" s="94"/>
      <c r="BR15" s="94"/>
      <c r="BS15" s="100" t="s">
        <v>93</v>
      </c>
      <c r="BT15" s="94"/>
      <c r="BU15" s="100" t="s">
        <v>93</v>
      </c>
      <c r="BV15" s="94"/>
      <c r="BW15" s="94" t="s">
        <v>439</v>
      </c>
      <c r="BX15" s="94" t="s">
        <v>440</v>
      </c>
      <c r="BY15" s="94"/>
      <c r="BZ15" s="94" t="s">
        <v>441</v>
      </c>
      <c r="CA15" s="94"/>
      <c r="CB15" s="94" t="s">
        <v>442</v>
      </c>
      <c r="CC15" s="94"/>
      <c r="CD15" s="96" t="s">
        <v>443</v>
      </c>
      <c r="CE15" s="92"/>
      <c r="CF15" s="100" t="s">
        <v>93</v>
      </c>
      <c r="CG15" s="92"/>
      <c r="CH15" s="92"/>
    </row>
    <row r="16" spans="1:86" ht="35.25" customHeight="1" x14ac:dyDescent="0.2">
      <c r="A16" s="76">
        <v>10</v>
      </c>
      <c r="B16" s="184">
        <v>42813</v>
      </c>
      <c r="C16" s="74">
        <v>0.58333333333333337</v>
      </c>
      <c r="D16" s="76" t="s">
        <v>1333</v>
      </c>
      <c r="E16" s="76" t="s">
        <v>1334</v>
      </c>
      <c r="F16" s="76" t="s">
        <v>1335</v>
      </c>
      <c r="G16" s="76" t="s">
        <v>618</v>
      </c>
      <c r="H16" s="76" t="s">
        <v>230</v>
      </c>
      <c r="I16" s="76" t="s">
        <v>231</v>
      </c>
      <c r="J16" s="76" t="s">
        <v>294</v>
      </c>
      <c r="K16" s="76" t="s">
        <v>295</v>
      </c>
      <c r="L16" s="76" t="s">
        <v>234</v>
      </c>
      <c r="M16" s="76" t="s">
        <v>296</v>
      </c>
      <c r="N16" s="76" t="s">
        <v>317</v>
      </c>
      <c r="O16" s="76" t="s">
        <v>93</v>
      </c>
      <c r="P16" s="76" t="s">
        <v>317</v>
      </c>
      <c r="Q16" s="181" t="s">
        <v>1336</v>
      </c>
      <c r="R16" s="200" t="s">
        <v>1337</v>
      </c>
      <c r="S16" s="76" t="s">
        <v>96</v>
      </c>
      <c r="T16" s="76"/>
      <c r="U16" s="76"/>
      <c r="V16" s="76" t="s">
        <v>456</v>
      </c>
      <c r="W16" s="81" t="s">
        <v>323</v>
      </c>
      <c r="X16" s="79">
        <v>41486</v>
      </c>
      <c r="Y16" s="80" t="str">
        <f t="shared" si="0"/>
        <v>3 ปี, 7 เดือน</v>
      </c>
      <c r="Z16" s="80" t="s">
        <v>242</v>
      </c>
      <c r="AA16" s="81" t="s">
        <v>1304</v>
      </c>
      <c r="AB16" s="81" t="s">
        <v>1305</v>
      </c>
      <c r="AC16" s="81">
        <v>0</v>
      </c>
      <c r="AD16" s="81">
        <v>9</v>
      </c>
      <c r="AE16" s="81">
        <v>9</v>
      </c>
      <c r="AF16" s="81" t="s">
        <v>1338</v>
      </c>
      <c r="AG16" s="84" t="s">
        <v>1339</v>
      </c>
      <c r="AH16" s="103">
        <v>42118</v>
      </c>
      <c r="AI16" s="84" t="s">
        <v>248</v>
      </c>
      <c r="AJ16" s="81">
        <v>37</v>
      </c>
      <c r="AK16" s="80" t="str">
        <f t="shared" si="1"/>
        <v>1 ปี, 10 เดือน</v>
      </c>
      <c r="AL16" s="99">
        <v>43213</v>
      </c>
      <c r="AM16" s="80">
        <v>1</v>
      </c>
      <c r="AN16" s="76">
        <v>0</v>
      </c>
      <c r="AO16" s="76">
        <v>3</v>
      </c>
      <c r="AP16" s="76">
        <v>0</v>
      </c>
      <c r="AQ16" s="76">
        <v>0</v>
      </c>
      <c r="AR16" s="81">
        <f t="shared" si="2"/>
        <v>0</v>
      </c>
      <c r="AS16" s="81">
        <f t="shared" si="2"/>
        <v>3</v>
      </c>
      <c r="AT16" s="87" t="s">
        <v>368</v>
      </c>
      <c r="AU16" s="87" t="s">
        <v>122</v>
      </c>
      <c r="AV16" s="88" t="s">
        <v>377</v>
      </c>
      <c r="AW16" s="89"/>
      <c r="AX16" s="89"/>
      <c r="AY16" s="90"/>
      <c r="AZ16" s="90"/>
      <c r="BA16" s="90"/>
      <c r="BB16" s="90"/>
      <c r="BC16" s="104"/>
      <c r="BD16" s="104" t="s">
        <v>269</v>
      </c>
      <c r="BE16" s="87" t="s">
        <v>93</v>
      </c>
      <c r="BF16" s="87" t="s">
        <v>93</v>
      </c>
      <c r="BG16" s="87" t="s">
        <v>93</v>
      </c>
      <c r="BH16" s="87" t="s">
        <v>93</v>
      </c>
      <c r="BI16" s="92"/>
      <c r="BJ16" s="92"/>
      <c r="BK16" s="92"/>
      <c r="BL16" s="92"/>
      <c r="BM16" s="92"/>
      <c r="BN16" s="93"/>
      <c r="BO16" s="94"/>
      <c r="BP16" s="94"/>
      <c r="BQ16" s="94"/>
      <c r="BR16" s="94"/>
      <c r="BS16" s="94"/>
      <c r="BT16" s="94"/>
      <c r="BU16" s="94"/>
      <c r="BV16" s="94"/>
      <c r="BW16" s="100" t="s">
        <v>93</v>
      </c>
      <c r="BX16" s="94" t="s">
        <v>456</v>
      </c>
      <c r="BY16" s="94"/>
      <c r="BZ16" s="94" t="s">
        <v>457</v>
      </c>
      <c r="CA16" s="94"/>
      <c r="CB16" s="94" t="s">
        <v>458</v>
      </c>
      <c r="CC16" s="94"/>
      <c r="CD16" s="96" t="s">
        <v>459</v>
      </c>
      <c r="CE16" s="92"/>
      <c r="CF16" s="92"/>
      <c r="CG16" s="92"/>
      <c r="CH16" s="92"/>
    </row>
    <row r="17" spans="1:86" ht="35.25" customHeight="1" x14ac:dyDescent="0.2">
      <c r="A17" s="76">
        <v>11</v>
      </c>
      <c r="B17" s="79">
        <v>42813</v>
      </c>
      <c r="C17" s="74">
        <v>0.73263888888888884</v>
      </c>
      <c r="D17" s="76" t="s">
        <v>1340</v>
      </c>
      <c r="E17" s="76"/>
      <c r="F17" s="76"/>
      <c r="G17" s="76" t="s">
        <v>1131</v>
      </c>
      <c r="H17" s="76" t="s">
        <v>93</v>
      </c>
      <c r="I17" s="76" t="s">
        <v>93</v>
      </c>
      <c r="J17" s="76" t="s">
        <v>93</v>
      </c>
      <c r="K17" s="76" t="s">
        <v>93</v>
      </c>
      <c r="L17" s="76" t="s">
        <v>93</v>
      </c>
      <c r="M17" s="76" t="s">
        <v>93</v>
      </c>
      <c r="N17" s="76" t="s">
        <v>93</v>
      </c>
      <c r="O17" s="76" t="s">
        <v>93</v>
      </c>
      <c r="P17" s="76" t="s">
        <v>299</v>
      </c>
      <c r="Q17" s="87" t="s">
        <v>1341</v>
      </c>
      <c r="R17" s="200" t="s">
        <v>1342</v>
      </c>
      <c r="S17" s="76" t="s">
        <v>96</v>
      </c>
      <c r="T17" s="76"/>
      <c r="U17" s="76"/>
      <c r="V17" s="76" t="s">
        <v>241</v>
      </c>
      <c r="W17" s="76" t="s">
        <v>105</v>
      </c>
      <c r="X17" s="79">
        <v>28354</v>
      </c>
      <c r="Y17" s="80" t="str">
        <f>DATEDIF(X17,B15,"y") &amp; " ปี, " &amp; DATEDIF(X17,B15,"ym") &amp; " เดือน"</f>
        <v>39 ปี, 7 เดือน</v>
      </c>
      <c r="Z17" s="80" t="s">
        <v>304</v>
      </c>
      <c r="AA17" s="81" t="s">
        <v>1343</v>
      </c>
      <c r="AB17" s="81" t="s">
        <v>1344</v>
      </c>
      <c r="AC17" s="81">
        <v>0</v>
      </c>
      <c r="AD17" s="81">
        <v>9</v>
      </c>
      <c r="AE17" s="81">
        <v>9</v>
      </c>
      <c r="AF17" s="81" t="s">
        <v>93</v>
      </c>
      <c r="AG17" s="84" t="s">
        <v>93</v>
      </c>
      <c r="AH17" s="83"/>
      <c r="AI17" s="84"/>
      <c r="AJ17" s="81"/>
      <c r="AK17" s="80" t="str">
        <f>DATEDIF(AH17,B15,"y") &amp; " ปี, " &amp; DATEDIF(AH17,B15,"ym") &amp; " เดือน"</f>
        <v>117 ปี, 2 เดือน</v>
      </c>
      <c r="AL17" s="99"/>
      <c r="AM17" s="80"/>
      <c r="AN17" s="76">
        <v>0</v>
      </c>
      <c r="AO17" s="76">
        <v>0</v>
      </c>
      <c r="AP17" s="76">
        <v>0</v>
      </c>
      <c r="AQ17" s="76">
        <v>6</v>
      </c>
      <c r="AR17" s="81">
        <f t="shared" si="2"/>
        <v>0</v>
      </c>
      <c r="AS17" s="81">
        <f t="shared" si="2"/>
        <v>6</v>
      </c>
      <c r="AT17" s="87" t="s">
        <v>537</v>
      </c>
      <c r="AU17" s="87" t="s">
        <v>115</v>
      </c>
      <c r="AV17" s="88" t="s">
        <v>87</v>
      </c>
      <c r="AW17" s="89"/>
      <c r="AX17" s="89"/>
      <c r="AY17" s="90"/>
      <c r="AZ17" s="90"/>
      <c r="BA17" s="90"/>
      <c r="BB17" s="90"/>
      <c r="BC17" s="91"/>
      <c r="BD17" s="91" t="s">
        <v>269</v>
      </c>
      <c r="BE17" s="87" t="s">
        <v>93</v>
      </c>
      <c r="BF17" s="87" t="s">
        <v>93</v>
      </c>
      <c r="BG17" s="87" t="s">
        <v>93</v>
      </c>
      <c r="BH17" s="87" t="s">
        <v>93</v>
      </c>
      <c r="BI17" s="92"/>
      <c r="BJ17" s="92"/>
      <c r="BK17" s="92"/>
      <c r="BL17" s="92"/>
      <c r="BM17" s="92"/>
      <c r="BN17" s="93"/>
      <c r="BO17" s="94"/>
      <c r="BP17" s="94"/>
      <c r="BQ17" s="94"/>
      <c r="BR17" s="94"/>
      <c r="BS17" s="94"/>
      <c r="BT17" s="94"/>
      <c r="BU17" s="94"/>
      <c r="BV17" s="94"/>
      <c r="BW17" s="94" t="s">
        <v>470</v>
      </c>
      <c r="BX17" s="94" t="s">
        <v>471</v>
      </c>
      <c r="BY17" s="94"/>
      <c r="BZ17" s="94" t="s">
        <v>115</v>
      </c>
      <c r="CA17" s="94"/>
      <c r="CB17" s="94" t="s">
        <v>472</v>
      </c>
      <c r="CC17" s="94"/>
      <c r="CD17" s="96" t="s">
        <v>473</v>
      </c>
      <c r="CE17" s="92"/>
      <c r="CF17" s="92"/>
      <c r="CG17" s="92"/>
      <c r="CH17" s="92"/>
    </row>
    <row r="18" spans="1:86" ht="35.25" customHeight="1" x14ac:dyDescent="0.2">
      <c r="A18" s="76">
        <v>12</v>
      </c>
      <c r="B18" s="184">
        <v>42819</v>
      </c>
      <c r="C18" s="74">
        <v>0.66319444444444442</v>
      </c>
      <c r="D18" s="76" t="s">
        <v>1345</v>
      </c>
      <c r="E18" s="76" t="s">
        <v>93</v>
      </c>
      <c r="F18" s="76" t="s">
        <v>228</v>
      </c>
      <c r="G18" s="76" t="s">
        <v>1346</v>
      </c>
      <c r="H18" s="76" t="s">
        <v>230</v>
      </c>
      <c r="I18" s="76" t="s">
        <v>231</v>
      </c>
      <c r="J18" s="76" t="s">
        <v>294</v>
      </c>
      <c r="K18" s="76" t="s">
        <v>295</v>
      </c>
      <c r="L18" s="76" t="s">
        <v>234</v>
      </c>
      <c r="M18" s="76" t="s">
        <v>296</v>
      </c>
      <c r="N18" s="76" t="s">
        <v>93</v>
      </c>
      <c r="O18" s="76" t="s">
        <v>93</v>
      </c>
      <c r="P18" s="76" t="s">
        <v>93</v>
      </c>
      <c r="Q18" s="146" t="s">
        <v>1347</v>
      </c>
      <c r="R18" s="76" t="s">
        <v>1348</v>
      </c>
      <c r="S18" s="76" t="s">
        <v>96</v>
      </c>
      <c r="T18" s="76"/>
      <c r="U18" s="76"/>
      <c r="V18" s="76" t="s">
        <v>456</v>
      </c>
      <c r="W18" s="76" t="s">
        <v>323</v>
      </c>
      <c r="X18" s="79">
        <v>40875</v>
      </c>
      <c r="Y18" s="80" t="str">
        <f>DATEDIF(X18,B17,"y") &amp; " ปี, " &amp; DATEDIF(X18,B17,"ym") &amp; " เดือน"</f>
        <v>5 ปี, 3 เดือน</v>
      </c>
      <c r="Z18" s="80" t="s">
        <v>242</v>
      </c>
      <c r="AA18" s="81" t="s">
        <v>1349</v>
      </c>
      <c r="AB18" s="81" t="s">
        <v>1350</v>
      </c>
      <c r="AC18" s="81">
        <v>0</v>
      </c>
      <c r="AD18" s="81">
        <v>9</v>
      </c>
      <c r="AE18" s="81">
        <v>0</v>
      </c>
      <c r="AF18" s="81" t="s">
        <v>1351</v>
      </c>
      <c r="AG18" s="84" t="s">
        <v>1352</v>
      </c>
      <c r="AH18" s="83">
        <v>40515</v>
      </c>
      <c r="AI18" s="84" t="s">
        <v>248</v>
      </c>
      <c r="AJ18" s="81">
        <v>30</v>
      </c>
      <c r="AK18" s="80" t="str">
        <f>DATEDIF(AH18,B17,"y") &amp; " ปี, " &amp; DATEDIF(AH18,B17,"ym") &amp; " เดือน"</f>
        <v>6 ปี, 3 เดือน</v>
      </c>
      <c r="AL18" s="99">
        <v>42706</v>
      </c>
      <c r="AM18" s="80">
        <v>1</v>
      </c>
      <c r="AN18" s="76">
        <v>0</v>
      </c>
      <c r="AO18" s="76">
        <v>0</v>
      </c>
      <c r="AP18" s="76">
        <v>1</v>
      </c>
      <c r="AQ18" s="76">
        <v>6</v>
      </c>
      <c r="AR18" s="81">
        <f>+AN18+AP18</f>
        <v>1</v>
      </c>
      <c r="AS18" s="81">
        <f>+AO18+AQ18</f>
        <v>6</v>
      </c>
      <c r="AT18" s="87" t="s">
        <v>537</v>
      </c>
      <c r="AU18" s="87" t="s">
        <v>115</v>
      </c>
      <c r="AV18" s="88" t="s">
        <v>84</v>
      </c>
      <c r="AW18" s="87"/>
      <c r="AX18" s="87"/>
      <c r="AY18" s="87"/>
      <c r="AZ18" s="87"/>
      <c r="BA18" s="87"/>
      <c r="BB18" s="87"/>
      <c r="BC18" s="87" t="s">
        <v>870</v>
      </c>
      <c r="BD18" s="91" t="s">
        <v>269</v>
      </c>
      <c r="BE18" s="87" t="s">
        <v>317</v>
      </c>
      <c r="BF18" s="87" t="s">
        <v>93</v>
      </c>
      <c r="BG18" s="87" t="s">
        <v>93</v>
      </c>
      <c r="BH18" s="87" t="s">
        <v>93</v>
      </c>
      <c r="BI18" s="119"/>
      <c r="BJ18" s="119"/>
      <c r="BK18" s="119"/>
      <c r="BL18" s="119"/>
      <c r="BM18" s="119"/>
      <c r="BN18" s="120"/>
      <c r="BO18" s="121"/>
      <c r="BP18" s="121"/>
      <c r="BQ18" s="121"/>
      <c r="BR18" s="121"/>
      <c r="BS18" s="121"/>
      <c r="BT18" s="121"/>
      <c r="BU18" s="121"/>
      <c r="BV18" s="121"/>
      <c r="BW18" s="121"/>
      <c r="BX18" s="121" t="s">
        <v>485</v>
      </c>
      <c r="BY18" s="121"/>
      <c r="BZ18" s="121" t="s">
        <v>150</v>
      </c>
      <c r="CA18" s="121"/>
      <c r="CB18" s="121" t="s">
        <v>486</v>
      </c>
      <c r="CC18" s="121"/>
      <c r="CD18" s="122" t="s">
        <v>368</v>
      </c>
      <c r="CE18" s="119"/>
      <c r="CF18" s="119"/>
      <c r="CG18" s="119"/>
      <c r="CH18" s="119"/>
    </row>
    <row r="19" spans="1:86" ht="36" customHeight="1" x14ac:dyDescent="0.2">
      <c r="A19" s="105">
        <v>13</v>
      </c>
      <c r="B19" s="83">
        <v>42822</v>
      </c>
      <c r="C19" s="107">
        <v>0.3125</v>
      </c>
      <c r="D19" s="105" t="s">
        <v>1353</v>
      </c>
      <c r="E19" s="105" t="s">
        <v>1354</v>
      </c>
      <c r="F19" s="105" t="s">
        <v>1355</v>
      </c>
      <c r="G19" s="105" t="s">
        <v>935</v>
      </c>
      <c r="H19" s="105" t="s">
        <v>93</v>
      </c>
      <c r="I19" s="105" t="s">
        <v>231</v>
      </c>
      <c r="J19" s="105" t="s">
        <v>93</v>
      </c>
      <c r="K19" s="105" t="s">
        <v>93</v>
      </c>
      <c r="L19" s="105" t="s">
        <v>234</v>
      </c>
      <c r="M19" s="105" t="s">
        <v>93</v>
      </c>
      <c r="N19" s="105" t="s">
        <v>93</v>
      </c>
      <c r="O19" s="105" t="s">
        <v>93</v>
      </c>
      <c r="P19" s="105" t="s">
        <v>93</v>
      </c>
      <c r="Q19" s="146" t="s">
        <v>1356</v>
      </c>
      <c r="R19" s="105" t="s">
        <v>1357</v>
      </c>
      <c r="S19" s="105" t="s">
        <v>96</v>
      </c>
      <c r="T19" s="105" t="s">
        <v>93</v>
      </c>
      <c r="U19" s="105" t="s">
        <v>93</v>
      </c>
      <c r="V19" s="105" t="s">
        <v>241</v>
      </c>
      <c r="W19" s="105" t="s">
        <v>104</v>
      </c>
      <c r="X19" s="110">
        <v>27309</v>
      </c>
      <c r="Y19" s="80" t="str">
        <f>DATEDIF(X19,B17,"y") &amp; " ปี, " &amp; DATEDIF(X19,B17,"ym") &amp; " เดือน"</f>
        <v>42 ปี, 5 เดือน</v>
      </c>
      <c r="Z19" s="111" t="s">
        <v>242</v>
      </c>
      <c r="AA19" s="112" t="s">
        <v>1358</v>
      </c>
      <c r="AB19" s="112" t="s">
        <v>1359</v>
      </c>
      <c r="AC19" s="112">
        <v>0</v>
      </c>
      <c r="AD19" s="112">
        <v>9</v>
      </c>
      <c r="AE19" s="112">
        <v>9</v>
      </c>
      <c r="AF19" s="112" t="s">
        <v>1360</v>
      </c>
      <c r="AG19" s="113" t="s">
        <v>1361</v>
      </c>
      <c r="AH19" s="114">
        <v>39903</v>
      </c>
      <c r="AI19" s="113" t="s">
        <v>248</v>
      </c>
      <c r="AJ19" s="112">
        <v>34</v>
      </c>
      <c r="AK19" s="80" t="str">
        <f>DATEDIF(AH19,B17,"y") &amp; " ปี, " &amp; DATEDIF(AH19,B17,"ym") &amp; " เดือน"</f>
        <v>7 ปี, 11 เดือน</v>
      </c>
      <c r="AL19" s="115">
        <v>43189</v>
      </c>
      <c r="AM19" s="111">
        <v>1</v>
      </c>
      <c r="AN19" s="105">
        <v>0</v>
      </c>
      <c r="AO19" s="105">
        <v>1</v>
      </c>
      <c r="AP19" s="105">
        <v>0</v>
      </c>
      <c r="AQ19" s="105">
        <v>0</v>
      </c>
      <c r="AR19" s="81">
        <f t="shared" si="2"/>
        <v>0</v>
      </c>
      <c r="AS19" s="81">
        <f t="shared" si="2"/>
        <v>1</v>
      </c>
      <c r="AT19" s="105" t="s">
        <v>537</v>
      </c>
      <c r="AU19" s="105" t="s">
        <v>115</v>
      </c>
      <c r="AV19" s="116" t="s">
        <v>87</v>
      </c>
      <c r="AW19" s="117"/>
      <c r="AX19" s="117"/>
      <c r="AY19" s="117"/>
      <c r="AZ19" s="117"/>
      <c r="BA19" s="117"/>
      <c r="BB19" s="117"/>
      <c r="BC19" s="118"/>
      <c r="BD19" s="118" t="s">
        <v>269</v>
      </c>
      <c r="BE19" s="105" t="s">
        <v>93</v>
      </c>
      <c r="BF19" s="105" t="s">
        <v>93</v>
      </c>
      <c r="BG19" s="105" t="s">
        <v>93</v>
      </c>
      <c r="BH19" s="105" t="s">
        <v>93</v>
      </c>
      <c r="BI19" s="123"/>
      <c r="BJ19" s="123"/>
      <c r="BK19" s="123"/>
      <c r="BL19" s="123"/>
      <c r="BM19" s="123"/>
      <c r="BN19" s="123"/>
      <c r="BO19" s="123"/>
      <c r="BP19" s="123"/>
      <c r="BQ19" s="123"/>
      <c r="BR19" s="123"/>
      <c r="BS19" s="123"/>
      <c r="BT19" s="123"/>
      <c r="BU19" s="123"/>
      <c r="BV19" s="123"/>
      <c r="BW19" s="123"/>
      <c r="BX19" s="123" t="s">
        <v>497</v>
      </c>
      <c r="BY19" s="123"/>
      <c r="BZ19" s="123" t="s">
        <v>151</v>
      </c>
      <c r="CA19" s="123"/>
      <c r="CB19" s="123" t="s">
        <v>498</v>
      </c>
      <c r="CC19" s="123"/>
      <c r="CD19" s="123" t="s">
        <v>441</v>
      </c>
      <c r="CE19" s="123"/>
      <c r="CF19" s="123"/>
      <c r="CG19" s="123"/>
      <c r="CH19" s="123"/>
    </row>
    <row r="20" spans="1:86" ht="36" customHeight="1" x14ac:dyDescent="0.2">
      <c r="A20" s="105"/>
      <c r="B20" s="83"/>
      <c r="C20" s="107"/>
      <c r="D20" s="105"/>
      <c r="E20" s="105"/>
      <c r="F20" s="105"/>
      <c r="G20" s="105"/>
      <c r="H20" s="105"/>
      <c r="I20" s="105"/>
      <c r="J20" s="105"/>
      <c r="K20" s="105"/>
      <c r="L20" s="105"/>
      <c r="M20" s="105"/>
      <c r="N20" s="105"/>
      <c r="O20" s="105"/>
      <c r="P20" s="105"/>
      <c r="Q20" s="123"/>
      <c r="R20" s="112"/>
      <c r="S20" s="105"/>
      <c r="T20" s="105"/>
      <c r="U20" s="105"/>
      <c r="V20" s="105"/>
      <c r="W20" s="105"/>
      <c r="X20" s="110"/>
      <c r="Y20" s="80" t="str">
        <f t="shared" ref="Y20:Y49" si="3">DATEDIF(X20,B19,"y") &amp; " ปี, " &amp; DATEDIF(X20,B19,"ym") &amp; " เดือน"</f>
        <v>117 ปี, 2 เดือน</v>
      </c>
      <c r="Z20" s="111"/>
      <c r="AA20" s="112"/>
      <c r="AB20" s="112"/>
      <c r="AC20" s="112"/>
      <c r="AD20" s="112"/>
      <c r="AE20" s="112"/>
      <c r="AF20" s="112"/>
      <c r="AG20" s="113"/>
      <c r="AH20" s="114"/>
      <c r="AI20" s="113"/>
      <c r="AJ20" s="112"/>
      <c r="AK20" s="80" t="str">
        <f t="shared" ref="AK20:AK49" si="4">DATEDIF(AH20,B19,"y") &amp; " ปี, " &amp; DATEDIF(AH20,B19,"ym") &amp; " เดือน"</f>
        <v>117 ปี, 2 เดือน</v>
      </c>
      <c r="AL20" s="115"/>
      <c r="AM20" s="111"/>
      <c r="AN20" s="105"/>
      <c r="AO20" s="105"/>
      <c r="AP20" s="105"/>
      <c r="AQ20" s="105"/>
      <c r="AR20" s="81">
        <f t="shared" si="2"/>
        <v>0</v>
      </c>
      <c r="AS20" s="81">
        <f t="shared" si="2"/>
        <v>0</v>
      </c>
      <c r="AT20" s="123"/>
      <c r="AU20" s="123"/>
      <c r="AV20" s="116"/>
      <c r="AW20" s="117"/>
      <c r="AX20" s="117"/>
      <c r="AY20" s="124"/>
      <c r="AZ20" s="124"/>
      <c r="BA20" s="124"/>
      <c r="BB20" s="124"/>
      <c r="BC20" s="125"/>
      <c r="BD20" s="125"/>
      <c r="BE20" s="105"/>
      <c r="BF20" s="123"/>
      <c r="BG20" s="105"/>
      <c r="BH20" s="123"/>
      <c r="BI20" s="77"/>
      <c r="BJ20" s="77"/>
      <c r="BK20" s="77"/>
      <c r="BL20" s="77"/>
      <c r="BM20" s="77"/>
      <c r="BN20" s="77"/>
      <c r="BO20" s="77"/>
      <c r="BP20" s="77"/>
      <c r="BQ20" s="77"/>
      <c r="BR20" s="77"/>
      <c r="BS20" s="77"/>
      <c r="BT20" s="77"/>
      <c r="BU20" s="77"/>
      <c r="BV20" s="77"/>
      <c r="BW20" s="77"/>
      <c r="BX20" s="77" t="s">
        <v>511</v>
      </c>
      <c r="BY20" s="77"/>
      <c r="BZ20" s="77" t="s">
        <v>512</v>
      </c>
      <c r="CA20" s="77"/>
      <c r="CB20" s="77" t="s">
        <v>513</v>
      </c>
      <c r="CC20" s="77"/>
      <c r="CD20" s="77" t="s">
        <v>457</v>
      </c>
      <c r="CE20" s="77"/>
      <c r="CF20" s="77"/>
      <c r="CG20" s="77"/>
      <c r="CH20" s="77"/>
    </row>
    <row r="21" spans="1:86" ht="36" customHeight="1" x14ac:dyDescent="0.2">
      <c r="A21" s="73"/>
      <c r="B21" s="83"/>
      <c r="C21" s="127"/>
      <c r="D21" s="128"/>
      <c r="E21" s="73"/>
      <c r="F21" s="73"/>
      <c r="G21" s="73"/>
      <c r="H21" s="73"/>
      <c r="I21" s="73"/>
      <c r="J21" s="73"/>
      <c r="K21" s="73"/>
      <c r="L21" s="73"/>
      <c r="M21" s="73"/>
      <c r="N21" s="73"/>
      <c r="O21" s="73"/>
      <c r="P21" s="73"/>
      <c r="Q21" s="77"/>
      <c r="R21" s="73"/>
      <c r="S21" s="73"/>
      <c r="T21" s="73"/>
      <c r="U21" s="73"/>
      <c r="V21" s="73"/>
      <c r="W21" s="73"/>
      <c r="X21" s="129"/>
      <c r="Y21" s="80" t="str">
        <f t="shared" si="3"/>
        <v>0 ปี, 0 เดือน</v>
      </c>
      <c r="Z21" s="86"/>
      <c r="AA21" s="130"/>
      <c r="AB21" s="130"/>
      <c r="AC21" s="130"/>
      <c r="AD21" s="130"/>
      <c r="AE21" s="130"/>
      <c r="AF21" s="130"/>
      <c r="AG21" s="131"/>
      <c r="AH21" s="132"/>
      <c r="AI21" s="131"/>
      <c r="AJ21" s="130"/>
      <c r="AK21" s="80" t="str">
        <f t="shared" si="4"/>
        <v>0 ปี, 0 เดือน</v>
      </c>
      <c r="AL21" s="85"/>
      <c r="AM21" s="86"/>
      <c r="AN21" s="73"/>
      <c r="AO21" s="73"/>
      <c r="AP21" s="73"/>
      <c r="AQ21" s="73"/>
      <c r="AR21" s="81">
        <f t="shared" si="2"/>
        <v>0</v>
      </c>
      <c r="AS21" s="81">
        <f t="shared" si="2"/>
        <v>0</v>
      </c>
      <c r="AT21" s="77"/>
      <c r="AU21" s="77"/>
      <c r="AV21" s="133"/>
      <c r="AW21" s="134"/>
      <c r="AX21" s="134"/>
      <c r="AY21" s="135"/>
      <c r="AZ21" s="135"/>
      <c r="BA21" s="135"/>
      <c r="BB21" s="135"/>
      <c r="BC21" s="77"/>
      <c r="BD21" s="77"/>
      <c r="BE21" s="73"/>
      <c r="BF21" s="77"/>
      <c r="BG21" s="77"/>
      <c r="BH21" s="77"/>
      <c r="BI21" s="92"/>
      <c r="BJ21" s="92"/>
      <c r="BK21" s="92"/>
      <c r="BL21" s="92"/>
      <c r="BM21" s="92"/>
      <c r="BN21" s="93"/>
      <c r="BO21" s="94"/>
      <c r="BP21" s="94"/>
      <c r="BQ21" s="94"/>
      <c r="BR21" s="94"/>
      <c r="BS21" s="94"/>
      <c r="BT21" s="94"/>
      <c r="BU21" s="94"/>
      <c r="BV21" s="94"/>
      <c r="BW21" s="94"/>
      <c r="BX21" s="94" t="s">
        <v>816</v>
      </c>
      <c r="BY21" s="94"/>
      <c r="BZ21" s="94" t="s">
        <v>551</v>
      </c>
      <c r="CA21" s="94"/>
      <c r="CB21" s="94" t="s">
        <v>86</v>
      </c>
      <c r="CC21" s="94"/>
      <c r="CD21" s="96" t="s">
        <v>150</v>
      </c>
      <c r="CE21" s="92"/>
      <c r="CF21" s="92"/>
      <c r="CG21" s="92"/>
      <c r="CH21" s="92"/>
    </row>
    <row r="22" spans="1:86" ht="36" customHeight="1" x14ac:dyDescent="0.2">
      <c r="A22" s="75"/>
      <c r="B22" s="83"/>
      <c r="C22" s="161"/>
      <c r="D22" s="75"/>
      <c r="E22" s="75"/>
      <c r="F22" s="75"/>
      <c r="G22" s="75"/>
      <c r="H22" s="75"/>
      <c r="I22" s="75"/>
      <c r="J22" s="75"/>
      <c r="K22" s="75"/>
      <c r="L22" s="75"/>
      <c r="M22" s="75"/>
      <c r="N22" s="75"/>
      <c r="O22" s="75"/>
      <c r="P22" s="75"/>
      <c r="Q22" s="168"/>
      <c r="R22" s="162"/>
      <c r="S22" s="75"/>
      <c r="T22" s="75"/>
      <c r="U22" s="75"/>
      <c r="V22" s="75"/>
      <c r="W22" s="75"/>
      <c r="X22" s="163"/>
      <c r="Y22" s="80" t="str">
        <f t="shared" si="3"/>
        <v>0 ปี, 0 เดือน</v>
      </c>
      <c r="Z22" s="164"/>
      <c r="AA22" s="165"/>
      <c r="AB22" s="165"/>
      <c r="AC22" s="165"/>
      <c r="AD22" s="165"/>
      <c r="AE22" s="165"/>
      <c r="AF22" s="165"/>
      <c r="AG22" s="166"/>
      <c r="AH22" s="160"/>
      <c r="AI22" s="166"/>
      <c r="AJ22" s="165"/>
      <c r="AK22" s="80" t="str">
        <f t="shared" si="4"/>
        <v>0 ปี, 0 เดือน</v>
      </c>
      <c r="AL22" s="167"/>
      <c r="AM22" s="164"/>
      <c r="AN22" s="75"/>
      <c r="AO22" s="75"/>
      <c r="AP22" s="75"/>
      <c r="AQ22" s="75"/>
      <c r="AR22" s="81">
        <f t="shared" si="2"/>
        <v>0</v>
      </c>
      <c r="AS22" s="81">
        <f t="shared" si="2"/>
        <v>0</v>
      </c>
      <c r="AT22" s="168"/>
      <c r="AU22" s="168"/>
      <c r="AV22" s="169"/>
      <c r="AW22" s="170"/>
      <c r="AX22" s="170"/>
      <c r="AY22" s="171"/>
      <c r="AZ22" s="171"/>
      <c r="BA22" s="171"/>
      <c r="BB22" s="171"/>
      <c r="BC22" s="172"/>
      <c r="BD22" s="172"/>
      <c r="BE22" s="168"/>
      <c r="BF22" s="168"/>
      <c r="BG22" s="168"/>
      <c r="BH22" s="168"/>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row>
    <row r="23" spans="1:86" ht="36" customHeight="1" x14ac:dyDescent="0.2">
      <c r="A23" s="136"/>
      <c r="B23" s="132"/>
      <c r="C23" s="137"/>
      <c r="D23" s="76"/>
      <c r="E23" s="136"/>
      <c r="F23" s="136"/>
      <c r="G23" s="136"/>
      <c r="H23" s="76"/>
      <c r="I23" s="76"/>
      <c r="J23" s="76"/>
      <c r="K23" s="76"/>
      <c r="L23" s="76"/>
      <c r="M23" s="76"/>
      <c r="N23" s="76"/>
      <c r="O23" s="76"/>
      <c r="P23" s="76"/>
      <c r="Q23" s="76"/>
      <c r="R23" s="76"/>
      <c r="S23" s="76"/>
      <c r="T23" s="76"/>
      <c r="U23" s="76"/>
      <c r="V23" s="76"/>
      <c r="W23" s="76"/>
      <c r="X23" s="79"/>
      <c r="Y23" s="80" t="str">
        <f t="shared" si="3"/>
        <v>0 ปี, 0 เดือน</v>
      </c>
      <c r="Z23" s="80"/>
      <c r="AA23" s="136"/>
      <c r="AB23" s="81"/>
      <c r="AC23" s="136"/>
      <c r="AD23" s="136"/>
      <c r="AE23" s="136"/>
      <c r="AF23" s="136"/>
      <c r="AG23" s="139"/>
      <c r="AH23" s="173"/>
      <c r="AI23" s="139"/>
      <c r="AJ23" s="136"/>
      <c r="AK23" s="80" t="str">
        <f t="shared" si="4"/>
        <v>0 ปี, 0 เดือน</v>
      </c>
      <c r="AL23" s="140"/>
      <c r="AM23" s="136"/>
      <c r="AN23" s="136"/>
      <c r="AO23" s="136"/>
      <c r="AP23" s="136"/>
      <c r="AQ23" s="136"/>
      <c r="AR23" s="81">
        <f t="shared" si="2"/>
        <v>0</v>
      </c>
      <c r="AS23" s="81">
        <f t="shared" si="2"/>
        <v>0</v>
      </c>
      <c r="AT23" s="87"/>
      <c r="AU23" s="87"/>
      <c r="AV23" s="88"/>
      <c r="AW23" s="136"/>
      <c r="AX23" s="136"/>
      <c r="AY23" s="136"/>
      <c r="AZ23" s="136"/>
      <c r="BA23" s="136"/>
      <c r="BB23" s="136"/>
      <c r="BC23" s="136"/>
      <c r="BD23" s="87"/>
      <c r="BE23" s="87"/>
      <c r="BF23" s="136"/>
      <c r="BG23" s="87"/>
      <c r="BH23" s="136"/>
      <c r="BI23" s="92"/>
      <c r="BJ23" s="92"/>
      <c r="BK23" s="92"/>
      <c r="BL23" s="92"/>
      <c r="BM23" s="92"/>
      <c r="BN23" s="93"/>
      <c r="BO23" s="94"/>
      <c r="BP23" s="94"/>
      <c r="BQ23" s="94"/>
      <c r="BR23" s="94"/>
      <c r="BS23" s="94"/>
      <c r="BT23" s="94"/>
      <c r="BU23" s="94"/>
      <c r="BV23" s="94"/>
      <c r="BW23" s="94"/>
      <c r="BX23" s="94" t="s">
        <v>536</v>
      </c>
      <c r="BY23" s="94"/>
      <c r="BZ23" s="94" t="s">
        <v>537</v>
      </c>
      <c r="CA23" s="94"/>
      <c r="CB23" s="94" t="s">
        <v>87</v>
      </c>
      <c r="CC23" s="94"/>
      <c r="CD23" s="96" t="s">
        <v>151</v>
      </c>
      <c r="CE23" s="92"/>
      <c r="CF23" s="92"/>
      <c r="CG23" s="92"/>
      <c r="CH23" s="92"/>
    </row>
    <row r="24" spans="1:86" ht="36" customHeight="1" x14ac:dyDescent="0.2">
      <c r="A24" s="130"/>
      <c r="B24" s="174"/>
      <c r="C24" s="142"/>
      <c r="D24" s="73"/>
      <c r="E24" s="73"/>
      <c r="F24" s="73"/>
      <c r="G24" s="73"/>
      <c r="H24" s="73"/>
      <c r="I24" s="73"/>
      <c r="J24" s="73"/>
      <c r="K24" s="73"/>
      <c r="L24" s="73"/>
      <c r="M24" s="73"/>
      <c r="N24" s="73"/>
      <c r="O24" s="73"/>
      <c r="P24" s="73"/>
      <c r="Q24" s="77"/>
      <c r="R24" s="73"/>
      <c r="S24" s="73"/>
      <c r="T24" s="73"/>
      <c r="U24" s="73"/>
      <c r="V24" s="73"/>
      <c r="W24" s="73"/>
      <c r="X24" s="129"/>
      <c r="Y24" s="80" t="str">
        <f t="shared" si="3"/>
        <v>0 ปี, 0 เดือน</v>
      </c>
      <c r="Z24" s="86"/>
      <c r="AA24" s="130"/>
      <c r="AB24" s="130"/>
      <c r="AC24" s="130"/>
      <c r="AD24" s="130"/>
      <c r="AE24" s="130"/>
      <c r="AF24" s="130"/>
      <c r="AG24" s="131"/>
      <c r="AH24" s="132"/>
      <c r="AI24" s="131"/>
      <c r="AJ24" s="130"/>
      <c r="AK24" s="80" t="str">
        <f t="shared" si="4"/>
        <v>0 ปี, 0 เดือน</v>
      </c>
      <c r="AL24" s="85"/>
      <c r="AM24" s="86"/>
      <c r="AN24" s="73"/>
      <c r="AO24" s="73"/>
      <c r="AP24" s="73"/>
      <c r="AQ24" s="73"/>
      <c r="AR24" s="81">
        <f t="shared" si="2"/>
        <v>0</v>
      </c>
      <c r="AS24" s="81">
        <f t="shared" si="2"/>
        <v>0</v>
      </c>
      <c r="AT24" s="77"/>
      <c r="AU24" s="77"/>
      <c r="AV24" s="133"/>
      <c r="AW24" s="134"/>
      <c r="AX24" s="134"/>
      <c r="AY24" s="135"/>
      <c r="AZ24" s="135"/>
      <c r="BA24" s="135"/>
      <c r="BB24" s="135"/>
      <c r="BC24" s="143"/>
      <c r="BD24" s="143"/>
      <c r="BE24" s="77"/>
      <c r="BF24" s="77"/>
      <c r="BG24" s="77"/>
      <c r="BH24" s="77"/>
      <c r="BI24" s="92"/>
      <c r="BJ24" s="92"/>
      <c r="BK24" s="92"/>
      <c r="BL24" s="92"/>
      <c r="BM24" s="92"/>
      <c r="BN24" s="93"/>
      <c r="BO24" s="94"/>
      <c r="BP24" s="94"/>
      <c r="BQ24" s="94"/>
      <c r="BR24" s="94"/>
      <c r="BS24" s="94"/>
      <c r="BT24" s="94"/>
      <c r="BU24" s="94"/>
      <c r="BV24" s="94"/>
      <c r="BW24" s="94"/>
      <c r="BX24" s="92" t="s">
        <v>549</v>
      </c>
      <c r="BY24" s="94"/>
      <c r="BZ24" s="94"/>
      <c r="CA24" s="94"/>
      <c r="CB24" s="94" t="s">
        <v>550</v>
      </c>
      <c r="CC24" s="94"/>
      <c r="CD24" s="96" t="s">
        <v>551</v>
      </c>
      <c r="CE24" s="92"/>
      <c r="CF24" s="92"/>
      <c r="CG24" s="92"/>
      <c r="CH24" s="92"/>
    </row>
    <row r="25" spans="1:86" ht="36" customHeight="1" x14ac:dyDescent="0.2">
      <c r="A25" s="81"/>
      <c r="B25" s="79"/>
      <c r="C25" s="74"/>
      <c r="D25" s="76"/>
      <c r="E25" s="76"/>
      <c r="F25" s="76"/>
      <c r="G25" s="76"/>
      <c r="H25" s="76"/>
      <c r="I25" s="76"/>
      <c r="J25" s="76"/>
      <c r="K25" s="76"/>
      <c r="L25" s="76"/>
      <c r="M25" s="76"/>
      <c r="N25" s="76"/>
      <c r="O25" s="76"/>
      <c r="P25" s="76"/>
      <c r="Q25" s="87"/>
      <c r="R25" s="81"/>
      <c r="S25" s="76"/>
      <c r="T25" s="76"/>
      <c r="U25" s="76"/>
      <c r="V25" s="76"/>
      <c r="W25" s="76"/>
      <c r="X25" s="79"/>
      <c r="Y25" s="80" t="str">
        <f t="shared" si="3"/>
        <v>0 ปี, 0 เดือน</v>
      </c>
      <c r="Z25" s="80"/>
      <c r="AA25" s="81"/>
      <c r="AB25" s="81"/>
      <c r="AC25" s="81"/>
      <c r="AD25" s="81"/>
      <c r="AE25" s="81"/>
      <c r="AF25" s="81"/>
      <c r="AG25" s="84"/>
      <c r="AH25" s="83"/>
      <c r="AI25" s="84"/>
      <c r="AJ25" s="81"/>
      <c r="AK25" s="80" t="str">
        <f t="shared" si="4"/>
        <v>0 ปี, 0 เดือน</v>
      </c>
      <c r="AL25" s="99"/>
      <c r="AM25" s="80"/>
      <c r="AN25" s="76"/>
      <c r="AO25" s="76"/>
      <c r="AP25" s="76"/>
      <c r="AQ25" s="76"/>
      <c r="AR25" s="81">
        <f t="shared" si="2"/>
        <v>0</v>
      </c>
      <c r="AS25" s="81">
        <f t="shared" si="2"/>
        <v>0</v>
      </c>
      <c r="AT25" s="87"/>
      <c r="AU25" s="87"/>
      <c r="AV25" s="88"/>
      <c r="AW25" s="89"/>
      <c r="AX25" s="89"/>
      <c r="AY25" s="90"/>
      <c r="AZ25" s="90"/>
      <c r="BA25" s="90"/>
      <c r="BB25" s="90"/>
      <c r="BC25" s="91"/>
      <c r="BD25" s="91"/>
      <c r="BE25" s="87"/>
      <c r="BF25" s="87"/>
      <c r="BG25" s="87"/>
      <c r="BH25" s="87"/>
      <c r="BI25" s="92"/>
      <c r="BJ25" s="92"/>
      <c r="BK25" s="92"/>
      <c r="BL25" s="92"/>
      <c r="BM25" s="92"/>
      <c r="BN25" s="93"/>
      <c r="BO25" s="94"/>
      <c r="BP25" s="94"/>
      <c r="BQ25" s="94"/>
      <c r="BR25" s="94"/>
      <c r="BS25" s="94"/>
      <c r="BT25" s="94"/>
      <c r="BU25" s="94"/>
      <c r="BV25" s="94"/>
      <c r="BW25" s="94"/>
      <c r="BX25" s="92" t="s">
        <v>564</v>
      </c>
      <c r="BY25" s="94"/>
      <c r="BZ25" s="94"/>
      <c r="CA25" s="94"/>
      <c r="CB25" s="94" t="s">
        <v>565</v>
      </c>
      <c r="CC25" s="94"/>
      <c r="CD25" s="100" t="s">
        <v>93</v>
      </c>
      <c r="CE25" s="92"/>
      <c r="CF25" s="92"/>
      <c r="CG25" s="92"/>
      <c r="CH25" s="92"/>
    </row>
    <row r="26" spans="1:86" ht="36" customHeight="1" x14ac:dyDescent="0.2">
      <c r="A26" s="76"/>
      <c r="B26" s="174"/>
      <c r="C26" s="74"/>
      <c r="D26" s="76"/>
      <c r="E26" s="76"/>
      <c r="F26" s="76"/>
      <c r="G26" s="76"/>
      <c r="H26" s="76"/>
      <c r="I26" s="76"/>
      <c r="J26" s="76"/>
      <c r="K26" s="76"/>
      <c r="L26" s="76"/>
      <c r="M26" s="76"/>
      <c r="N26" s="76"/>
      <c r="O26" s="76"/>
      <c r="P26" s="76"/>
      <c r="Q26" s="87"/>
      <c r="R26" s="81"/>
      <c r="S26" s="76"/>
      <c r="T26" s="76"/>
      <c r="U26" s="76"/>
      <c r="V26" s="76"/>
      <c r="W26" s="76"/>
      <c r="X26" s="79"/>
      <c r="Y26" s="80" t="str">
        <f t="shared" si="3"/>
        <v>0 ปี, 0 เดือน</v>
      </c>
      <c r="Z26" s="80"/>
      <c r="AA26" s="81"/>
      <c r="AB26" s="81"/>
      <c r="AC26" s="81"/>
      <c r="AD26" s="81"/>
      <c r="AE26" s="81"/>
      <c r="AF26" s="81"/>
      <c r="AG26" s="84"/>
      <c r="AH26" s="83"/>
      <c r="AI26" s="84"/>
      <c r="AJ26" s="81"/>
      <c r="AK26" s="80" t="str">
        <f t="shared" si="4"/>
        <v>0 ปี, 0 เดือน</v>
      </c>
      <c r="AL26" s="99"/>
      <c r="AM26" s="80"/>
      <c r="AN26" s="76"/>
      <c r="AO26" s="76"/>
      <c r="AP26" s="76"/>
      <c r="AQ26" s="76"/>
      <c r="AR26" s="81">
        <f t="shared" si="2"/>
        <v>0</v>
      </c>
      <c r="AS26" s="81">
        <f t="shared" si="2"/>
        <v>0</v>
      </c>
      <c r="AT26" s="87"/>
      <c r="AU26" s="87"/>
      <c r="AV26" s="88"/>
      <c r="AW26" s="89"/>
      <c r="AX26" s="89"/>
      <c r="AY26" s="90"/>
      <c r="AZ26" s="90"/>
      <c r="BA26" s="90"/>
      <c r="BB26" s="90"/>
      <c r="BC26" s="91"/>
      <c r="BD26" s="91"/>
      <c r="BE26" s="87"/>
      <c r="BF26" s="87"/>
      <c r="BG26" s="87"/>
      <c r="BH26" s="87"/>
      <c r="BI26" s="92"/>
      <c r="BJ26" s="92"/>
      <c r="BK26" s="92"/>
      <c r="BL26" s="92"/>
      <c r="BM26" s="92"/>
      <c r="BN26" s="93"/>
      <c r="BO26" s="94"/>
      <c r="BP26" s="94"/>
      <c r="BQ26" s="94"/>
      <c r="BR26" s="94"/>
      <c r="BS26" s="94"/>
      <c r="BT26" s="94"/>
      <c r="BU26" s="94"/>
      <c r="BV26" s="94"/>
      <c r="BW26" s="94"/>
      <c r="BX26" s="94" t="s">
        <v>575</v>
      </c>
      <c r="BY26" s="94"/>
      <c r="BZ26" s="94"/>
      <c r="CA26" s="94"/>
      <c r="CB26" s="94" t="s">
        <v>438</v>
      </c>
      <c r="CC26" s="94"/>
      <c r="CD26" s="96"/>
      <c r="CE26" s="92"/>
      <c r="CF26" s="92"/>
      <c r="CG26" s="92"/>
      <c r="CH26" s="92"/>
    </row>
    <row r="27" spans="1:86" ht="36" customHeight="1" x14ac:dyDescent="0.2">
      <c r="A27" s="76"/>
      <c r="B27" s="175"/>
      <c r="C27" s="74"/>
      <c r="D27" s="76"/>
      <c r="E27" s="76"/>
      <c r="F27" s="76"/>
      <c r="G27" s="76"/>
      <c r="H27" s="76"/>
      <c r="I27" s="76"/>
      <c r="J27" s="76"/>
      <c r="K27" s="76"/>
      <c r="L27" s="76"/>
      <c r="M27" s="76"/>
      <c r="N27" s="76"/>
      <c r="O27" s="76"/>
      <c r="P27" s="76"/>
      <c r="Q27" s="87"/>
      <c r="R27" s="76"/>
      <c r="S27" s="76"/>
      <c r="T27" s="76"/>
      <c r="U27" s="76"/>
      <c r="V27" s="76"/>
      <c r="W27" s="81"/>
      <c r="X27" s="79"/>
      <c r="Y27" s="80" t="str">
        <f t="shared" si="3"/>
        <v>0 ปี, 0 เดือน</v>
      </c>
      <c r="Z27" s="80"/>
      <c r="AA27" s="81"/>
      <c r="AB27" s="81"/>
      <c r="AC27" s="81"/>
      <c r="AD27" s="81"/>
      <c r="AE27" s="81"/>
      <c r="AF27" s="81"/>
      <c r="AG27" s="84"/>
      <c r="AH27" s="83"/>
      <c r="AI27" s="84"/>
      <c r="AJ27" s="81"/>
      <c r="AK27" s="80" t="str">
        <f t="shared" si="4"/>
        <v>0 ปี, 0 เดือน</v>
      </c>
      <c r="AL27" s="99"/>
      <c r="AM27" s="80"/>
      <c r="AN27" s="76"/>
      <c r="AO27" s="76"/>
      <c r="AP27" s="76"/>
      <c r="AQ27" s="76"/>
      <c r="AR27" s="81">
        <f t="shared" si="2"/>
        <v>0</v>
      </c>
      <c r="AS27" s="81">
        <f t="shared" si="2"/>
        <v>0</v>
      </c>
      <c r="AT27" s="87"/>
      <c r="AU27" s="87"/>
      <c r="AV27" s="88"/>
      <c r="AW27" s="89"/>
      <c r="AX27" s="89"/>
      <c r="AY27" s="90"/>
      <c r="AZ27" s="90"/>
      <c r="BA27" s="90"/>
      <c r="BB27" s="90"/>
      <c r="BC27" s="91"/>
      <c r="BD27" s="91"/>
      <c r="BE27" s="87"/>
      <c r="BF27" s="87"/>
      <c r="BG27" s="87"/>
      <c r="BH27" s="87"/>
      <c r="BI27" s="92"/>
      <c r="BJ27" s="92"/>
      <c r="BK27" s="92"/>
      <c r="BL27" s="92"/>
      <c r="BM27" s="92"/>
      <c r="BN27" s="93"/>
      <c r="BO27" s="94"/>
      <c r="BP27" s="94"/>
      <c r="BQ27" s="94"/>
      <c r="BR27" s="94"/>
      <c r="BS27" s="94"/>
      <c r="BT27" s="94"/>
      <c r="BU27" s="94"/>
      <c r="BV27" s="94"/>
      <c r="BW27" s="94"/>
      <c r="BX27" s="94" t="s">
        <v>588</v>
      </c>
      <c r="BY27" s="94"/>
      <c r="BZ27" s="94"/>
      <c r="CA27" s="94"/>
      <c r="CB27" s="94" t="s">
        <v>589</v>
      </c>
      <c r="CC27" s="94"/>
      <c r="CD27" s="96"/>
      <c r="CE27" s="92"/>
      <c r="CF27" s="92"/>
      <c r="CG27" s="92"/>
      <c r="CH27" s="92"/>
    </row>
    <row r="28" spans="1:86" ht="36" customHeight="1" x14ac:dyDescent="0.2">
      <c r="A28" s="76"/>
      <c r="B28" s="79"/>
      <c r="C28" s="74"/>
      <c r="D28" s="76"/>
      <c r="E28" s="76"/>
      <c r="F28" s="145"/>
      <c r="G28" s="76"/>
      <c r="H28" s="76"/>
      <c r="I28" s="76"/>
      <c r="J28" s="76"/>
      <c r="K28" s="76"/>
      <c r="L28" s="76"/>
      <c r="M28" s="76"/>
      <c r="N28" s="76"/>
      <c r="O28" s="76"/>
      <c r="P28" s="76"/>
      <c r="Q28" s="87"/>
      <c r="R28" s="76"/>
      <c r="S28" s="76"/>
      <c r="T28" s="76"/>
      <c r="U28" s="76"/>
      <c r="V28" s="76"/>
      <c r="W28" s="76"/>
      <c r="X28" s="79"/>
      <c r="Y28" s="80" t="str">
        <f t="shared" si="3"/>
        <v>0 ปี, 0 เดือน</v>
      </c>
      <c r="Z28" s="80"/>
      <c r="AA28" s="81"/>
      <c r="AB28" s="81"/>
      <c r="AC28" s="81"/>
      <c r="AD28" s="81"/>
      <c r="AE28" s="81"/>
      <c r="AF28" s="81"/>
      <c r="AG28" s="84"/>
      <c r="AH28" s="83"/>
      <c r="AI28" s="84"/>
      <c r="AJ28" s="81"/>
      <c r="AK28" s="80" t="str">
        <f t="shared" si="4"/>
        <v>0 ปี, 0 เดือน</v>
      </c>
      <c r="AL28" s="99"/>
      <c r="AM28" s="80"/>
      <c r="AN28" s="76"/>
      <c r="AO28" s="76"/>
      <c r="AP28" s="76"/>
      <c r="AQ28" s="76"/>
      <c r="AR28" s="81">
        <f t="shared" si="2"/>
        <v>0</v>
      </c>
      <c r="AS28" s="81">
        <f t="shared" si="2"/>
        <v>0</v>
      </c>
      <c r="AT28" s="87"/>
      <c r="AU28" s="87"/>
      <c r="AV28" s="88"/>
      <c r="AW28" s="89"/>
      <c r="AX28" s="89"/>
      <c r="AY28" s="90"/>
      <c r="AZ28" s="90"/>
      <c r="BA28" s="90"/>
      <c r="BB28" s="90"/>
      <c r="BC28" s="91"/>
      <c r="BD28" s="91"/>
      <c r="BE28" s="87"/>
      <c r="BF28" s="87"/>
      <c r="BG28" s="87"/>
      <c r="BH28" s="87"/>
      <c r="BI28" s="92"/>
      <c r="BJ28" s="92"/>
      <c r="BK28" s="92"/>
      <c r="BL28" s="92"/>
      <c r="BM28" s="92"/>
      <c r="BN28" s="93"/>
      <c r="BO28" s="94"/>
      <c r="BP28" s="94"/>
      <c r="BQ28" s="94"/>
      <c r="BR28" s="94"/>
      <c r="BS28" s="94"/>
      <c r="BT28" s="94"/>
      <c r="BU28" s="94"/>
      <c r="BV28" s="94"/>
      <c r="BW28" s="94"/>
      <c r="BX28" s="94" t="s">
        <v>602</v>
      </c>
      <c r="BY28" s="94"/>
      <c r="BZ28" s="94"/>
      <c r="CA28" s="94"/>
      <c r="CB28" s="94" t="s">
        <v>603</v>
      </c>
      <c r="CC28" s="94"/>
      <c r="CD28" s="96"/>
      <c r="CE28" s="92"/>
      <c r="CF28" s="92"/>
      <c r="CG28" s="92"/>
      <c r="CH28" s="92"/>
    </row>
    <row r="29" spans="1:86" ht="36" customHeight="1" x14ac:dyDescent="0.2">
      <c r="A29" s="76"/>
      <c r="B29" s="79"/>
      <c r="C29" s="74"/>
      <c r="D29" s="76"/>
      <c r="E29" s="76"/>
      <c r="F29" s="76"/>
      <c r="G29" s="76"/>
      <c r="H29" s="76"/>
      <c r="I29" s="76"/>
      <c r="J29" s="76"/>
      <c r="K29" s="76"/>
      <c r="L29" s="76"/>
      <c r="M29" s="76"/>
      <c r="N29" s="76"/>
      <c r="O29" s="76"/>
      <c r="P29" s="76"/>
      <c r="Q29" s="87"/>
      <c r="R29" s="76"/>
      <c r="S29" s="76"/>
      <c r="T29" s="76"/>
      <c r="U29" s="76"/>
      <c r="V29" s="76"/>
      <c r="W29" s="76"/>
      <c r="X29" s="79"/>
      <c r="Y29" s="80" t="str">
        <f t="shared" si="3"/>
        <v>0 ปี, 0 เดือน</v>
      </c>
      <c r="Z29" s="80"/>
      <c r="AA29" s="81"/>
      <c r="AB29" s="81"/>
      <c r="AC29" s="81"/>
      <c r="AD29" s="81"/>
      <c r="AE29" s="81"/>
      <c r="AF29" s="81"/>
      <c r="AG29" s="84"/>
      <c r="AH29" s="83"/>
      <c r="AI29" s="84"/>
      <c r="AJ29" s="81"/>
      <c r="AK29" s="80" t="str">
        <f t="shared" si="4"/>
        <v>0 ปี, 0 เดือน</v>
      </c>
      <c r="AL29" s="99"/>
      <c r="AM29" s="80"/>
      <c r="AN29" s="76"/>
      <c r="AO29" s="76"/>
      <c r="AP29" s="76"/>
      <c r="AQ29" s="76"/>
      <c r="AR29" s="81">
        <f t="shared" si="2"/>
        <v>0</v>
      </c>
      <c r="AS29" s="81">
        <f t="shared" si="2"/>
        <v>0</v>
      </c>
      <c r="AT29" s="87"/>
      <c r="AU29" s="87"/>
      <c r="AV29" s="88"/>
      <c r="AW29" s="89"/>
      <c r="AX29" s="89"/>
      <c r="AY29" s="90"/>
      <c r="AZ29" s="90"/>
      <c r="BA29" s="90"/>
      <c r="BB29" s="90"/>
      <c r="BC29" s="91"/>
      <c r="BD29" s="91"/>
      <c r="BE29" s="87"/>
      <c r="BF29" s="87"/>
      <c r="BG29" s="87"/>
      <c r="BH29" s="87"/>
      <c r="BI29" s="92"/>
      <c r="BJ29" s="92"/>
      <c r="BK29" s="92"/>
      <c r="BL29" s="92"/>
      <c r="BM29" s="92"/>
      <c r="BN29" s="93"/>
      <c r="BO29" s="94"/>
      <c r="BP29" s="94"/>
      <c r="BQ29" s="94"/>
      <c r="BR29" s="94"/>
      <c r="BS29" s="94"/>
      <c r="BT29" s="94"/>
      <c r="BU29" s="94"/>
      <c r="BV29" s="94"/>
      <c r="BW29" s="94"/>
      <c r="BX29" s="94" t="s">
        <v>615</v>
      </c>
      <c r="BY29" s="94"/>
      <c r="BZ29" s="94"/>
      <c r="CA29" s="94"/>
      <c r="CB29" s="94" t="s">
        <v>88</v>
      </c>
      <c r="CC29" s="94"/>
      <c r="CD29" s="96"/>
      <c r="CE29" s="92"/>
      <c r="CF29" s="92"/>
      <c r="CG29" s="92"/>
      <c r="CH29" s="92"/>
    </row>
    <row r="30" spans="1:86" ht="36" customHeight="1" x14ac:dyDescent="0.2">
      <c r="A30" s="81"/>
      <c r="B30" s="79"/>
      <c r="C30" s="74"/>
      <c r="D30" s="76"/>
      <c r="E30" s="76"/>
      <c r="F30" s="76"/>
      <c r="G30" s="76"/>
      <c r="H30" s="76"/>
      <c r="I30" s="76"/>
      <c r="J30" s="76"/>
      <c r="K30" s="76"/>
      <c r="L30" s="76"/>
      <c r="M30" s="76"/>
      <c r="N30" s="76"/>
      <c r="O30" s="76"/>
      <c r="P30" s="76"/>
      <c r="Q30" s="26"/>
      <c r="R30" s="81"/>
      <c r="S30" s="81"/>
      <c r="T30" s="76"/>
      <c r="U30" s="76"/>
      <c r="V30" s="76"/>
      <c r="W30" s="76"/>
      <c r="X30" s="79"/>
      <c r="Y30" s="80" t="str">
        <f t="shared" si="3"/>
        <v>0 ปี, 0 เดือน</v>
      </c>
      <c r="Z30" s="80"/>
      <c r="AA30" s="81"/>
      <c r="AB30" s="81"/>
      <c r="AC30" s="81"/>
      <c r="AD30" s="81"/>
      <c r="AE30" s="81"/>
      <c r="AF30" s="81"/>
      <c r="AG30" s="84"/>
      <c r="AH30" s="83"/>
      <c r="AI30" s="84"/>
      <c r="AJ30" s="81"/>
      <c r="AK30" s="80" t="str">
        <f t="shared" si="4"/>
        <v>0 ปี, 0 เดือน</v>
      </c>
      <c r="AL30" s="99"/>
      <c r="AM30" s="80"/>
      <c r="AN30" s="76"/>
      <c r="AO30" s="76"/>
      <c r="AP30" s="76"/>
      <c r="AQ30" s="76"/>
      <c r="AR30" s="81">
        <f t="shared" si="2"/>
        <v>0</v>
      </c>
      <c r="AS30" s="81">
        <f t="shared" si="2"/>
        <v>0</v>
      </c>
      <c r="AT30" s="87"/>
      <c r="AU30" s="87"/>
      <c r="AV30" s="88"/>
      <c r="AW30" s="89"/>
      <c r="AX30" s="89"/>
      <c r="AY30" s="90"/>
      <c r="AZ30" s="90"/>
      <c r="BA30" s="90"/>
      <c r="BB30" s="90"/>
      <c r="BC30" s="91"/>
      <c r="BD30" s="91"/>
      <c r="BE30" s="87"/>
      <c r="BF30" s="87"/>
      <c r="BG30" s="87"/>
      <c r="BH30" s="87"/>
      <c r="BI30" s="119"/>
      <c r="BJ30" s="119"/>
      <c r="BK30" s="119"/>
      <c r="BL30" s="119"/>
      <c r="BM30" s="119"/>
      <c r="BN30" s="120"/>
      <c r="BO30" s="121"/>
      <c r="BP30" s="121"/>
      <c r="BQ30" s="121"/>
      <c r="BR30" s="121"/>
      <c r="BS30" s="121"/>
      <c r="BT30" s="121"/>
      <c r="BU30" s="121"/>
      <c r="BV30" s="121"/>
      <c r="BW30" s="94"/>
      <c r="BX30" s="94" t="s">
        <v>627</v>
      </c>
      <c r="BY30" s="94"/>
      <c r="BZ30" s="121"/>
      <c r="CA30" s="121"/>
      <c r="CB30" s="94" t="s">
        <v>89</v>
      </c>
      <c r="CC30" s="94"/>
      <c r="CD30" s="122"/>
      <c r="CE30" s="119"/>
      <c r="CF30" s="119"/>
      <c r="CG30" s="119"/>
      <c r="CH30" s="119"/>
    </row>
    <row r="31" spans="1:86" ht="36" customHeight="1" x14ac:dyDescent="0.2">
      <c r="A31" s="81"/>
      <c r="B31" s="79"/>
      <c r="C31" s="74"/>
      <c r="D31" s="76"/>
      <c r="E31" s="76"/>
      <c r="F31" s="76"/>
      <c r="G31" s="76"/>
      <c r="H31" s="76"/>
      <c r="I31" s="76"/>
      <c r="J31" s="76"/>
      <c r="K31" s="76"/>
      <c r="L31" s="76"/>
      <c r="M31" s="76"/>
      <c r="N31" s="76"/>
      <c r="O31" s="76"/>
      <c r="P31" s="76"/>
      <c r="Q31" s="146"/>
      <c r="R31" s="76"/>
      <c r="S31" s="76"/>
      <c r="T31" s="76"/>
      <c r="U31" s="76"/>
      <c r="V31" s="76"/>
      <c r="W31" s="76"/>
      <c r="X31" s="79"/>
      <c r="Y31" s="80" t="str">
        <f t="shared" si="3"/>
        <v>0 ปี, 0 เดือน</v>
      </c>
      <c r="Z31" s="80"/>
      <c r="AA31" s="81"/>
      <c r="AB31" s="81"/>
      <c r="AC31" s="81"/>
      <c r="AD31" s="81"/>
      <c r="AE31" s="81"/>
      <c r="AF31" s="81"/>
      <c r="AG31" s="84"/>
      <c r="AH31" s="83"/>
      <c r="AI31" s="84"/>
      <c r="AJ31" s="81"/>
      <c r="AK31" s="80" t="str">
        <f t="shared" si="4"/>
        <v>0 ปี, 0 เดือน</v>
      </c>
      <c r="AL31" s="99"/>
      <c r="AM31" s="80"/>
      <c r="AN31" s="76"/>
      <c r="AO31" s="76"/>
      <c r="AP31" s="76"/>
      <c r="AQ31" s="76"/>
      <c r="AR31" s="81">
        <f t="shared" si="2"/>
        <v>0</v>
      </c>
      <c r="AS31" s="81">
        <f t="shared" si="2"/>
        <v>0</v>
      </c>
      <c r="AT31" s="87"/>
      <c r="AU31" s="146"/>
      <c r="AV31" s="88"/>
      <c r="AW31" s="89"/>
      <c r="AX31" s="89"/>
      <c r="AY31" s="147"/>
      <c r="AZ31" s="147"/>
      <c r="BA31" s="147"/>
      <c r="BB31" s="90"/>
      <c r="BC31" s="104"/>
      <c r="BD31" s="104"/>
      <c r="BE31" s="87"/>
      <c r="BF31" s="76"/>
      <c r="BG31" s="87"/>
      <c r="BH31" s="76"/>
      <c r="BI31" s="92"/>
      <c r="BJ31" s="92"/>
      <c r="BK31" s="92"/>
      <c r="BL31" s="92"/>
      <c r="BM31" s="92"/>
      <c r="BN31" s="93"/>
      <c r="BO31" s="94"/>
      <c r="BP31" s="94"/>
      <c r="BQ31" s="94"/>
      <c r="BR31" s="94"/>
      <c r="BS31" s="94"/>
      <c r="BT31" s="94"/>
      <c r="BU31" s="94"/>
      <c r="BV31" s="94"/>
      <c r="BW31" s="94"/>
      <c r="BX31" s="94" t="s">
        <v>639</v>
      </c>
      <c r="BY31" s="94"/>
      <c r="BZ31" s="94"/>
      <c r="CA31" s="94"/>
      <c r="CB31" s="94" t="s">
        <v>90</v>
      </c>
      <c r="CC31" s="94"/>
      <c r="CD31" s="96"/>
      <c r="CE31" s="92"/>
      <c r="CF31" s="92"/>
      <c r="CG31" s="92"/>
      <c r="CH31" s="92"/>
    </row>
    <row r="32" spans="1:86" ht="36" customHeight="1" x14ac:dyDescent="0.2">
      <c r="A32" s="81"/>
      <c r="B32" s="79"/>
      <c r="C32" s="74"/>
      <c r="D32" s="76"/>
      <c r="E32" s="76"/>
      <c r="F32" s="76"/>
      <c r="G32" s="76"/>
      <c r="H32" s="76"/>
      <c r="I32" s="76"/>
      <c r="J32" s="76"/>
      <c r="K32" s="76"/>
      <c r="L32" s="76"/>
      <c r="M32" s="76"/>
      <c r="N32" s="76"/>
      <c r="O32" s="76"/>
      <c r="P32" s="76"/>
      <c r="Q32" s="87"/>
      <c r="R32" s="76"/>
      <c r="S32" s="76"/>
      <c r="T32" s="76"/>
      <c r="U32" s="76"/>
      <c r="V32" s="76"/>
      <c r="W32" s="76"/>
      <c r="X32" s="79"/>
      <c r="Y32" s="80" t="str">
        <f t="shared" si="3"/>
        <v>0 ปี, 0 เดือน</v>
      </c>
      <c r="Z32" s="80"/>
      <c r="AA32" s="81"/>
      <c r="AB32" s="81"/>
      <c r="AC32" s="81"/>
      <c r="AD32" s="81"/>
      <c r="AE32" s="81"/>
      <c r="AF32" s="81"/>
      <c r="AG32" s="84"/>
      <c r="AH32" s="83"/>
      <c r="AI32" s="84"/>
      <c r="AJ32" s="81"/>
      <c r="AK32" s="80" t="str">
        <f t="shared" si="4"/>
        <v>0 ปี, 0 เดือน</v>
      </c>
      <c r="AL32" s="99"/>
      <c r="AM32" s="80"/>
      <c r="AN32" s="76"/>
      <c r="AO32" s="76"/>
      <c r="AP32" s="76"/>
      <c r="AQ32" s="76"/>
      <c r="AR32" s="81">
        <f t="shared" si="2"/>
        <v>0</v>
      </c>
      <c r="AS32" s="81">
        <f t="shared" si="2"/>
        <v>0</v>
      </c>
      <c r="AT32" s="87"/>
      <c r="AU32" s="87"/>
      <c r="AV32" s="88"/>
      <c r="AW32" s="89"/>
      <c r="AX32" s="89"/>
      <c r="AY32" s="90"/>
      <c r="AZ32" s="90"/>
      <c r="BA32" s="90"/>
      <c r="BB32" s="90"/>
      <c r="BC32" s="91"/>
      <c r="BD32" s="91"/>
      <c r="BE32" s="87"/>
      <c r="BF32" s="87"/>
      <c r="BG32" s="87"/>
      <c r="BH32" s="87"/>
      <c r="BI32" s="92"/>
      <c r="BJ32" s="92"/>
      <c r="BK32" s="92"/>
      <c r="BL32" s="92"/>
      <c r="BM32" s="92"/>
      <c r="BN32" s="93"/>
      <c r="BO32" s="94"/>
      <c r="BP32" s="94"/>
      <c r="BQ32" s="94"/>
      <c r="BR32" s="94"/>
      <c r="BS32" s="94"/>
      <c r="BT32" s="94"/>
      <c r="BU32" s="94"/>
      <c r="BV32" s="94"/>
      <c r="BW32" s="94"/>
      <c r="BX32" s="94" t="s">
        <v>659</v>
      </c>
      <c r="BY32" s="94"/>
      <c r="BZ32" s="94"/>
      <c r="CA32" s="94"/>
      <c r="CB32" s="94" t="s">
        <v>91</v>
      </c>
      <c r="CC32" s="94"/>
      <c r="CD32" s="96"/>
      <c r="CE32" s="92"/>
      <c r="CF32" s="92"/>
      <c r="CG32" s="92"/>
      <c r="CH32" s="92"/>
    </row>
    <row r="33" spans="1:86" ht="36" customHeight="1" x14ac:dyDescent="0.2">
      <c r="A33" s="76"/>
      <c r="B33" s="79"/>
      <c r="C33" s="74"/>
      <c r="D33" s="76"/>
      <c r="E33" s="76"/>
      <c r="F33" s="76"/>
      <c r="G33" s="76"/>
      <c r="H33" s="76"/>
      <c r="I33" s="76"/>
      <c r="J33" s="76"/>
      <c r="K33" s="76"/>
      <c r="L33" s="76"/>
      <c r="M33" s="76"/>
      <c r="N33" s="76"/>
      <c r="O33" s="76"/>
      <c r="P33" s="76"/>
      <c r="Q33" s="87"/>
      <c r="R33" s="76"/>
      <c r="S33" s="76"/>
      <c r="T33" s="76"/>
      <c r="U33" s="76"/>
      <c r="V33" s="76"/>
      <c r="W33" s="76"/>
      <c r="X33" s="79"/>
      <c r="Y33" s="80" t="str">
        <f t="shared" si="3"/>
        <v>0 ปี, 0 เดือน</v>
      </c>
      <c r="Z33" s="80"/>
      <c r="AA33" s="81"/>
      <c r="AB33" s="81"/>
      <c r="AC33" s="81"/>
      <c r="AD33" s="81"/>
      <c r="AE33" s="81"/>
      <c r="AF33" s="81"/>
      <c r="AG33" s="84"/>
      <c r="AH33" s="83"/>
      <c r="AI33" s="84"/>
      <c r="AJ33" s="81"/>
      <c r="AK33" s="80" t="str">
        <f t="shared" si="4"/>
        <v>0 ปี, 0 เดือน</v>
      </c>
      <c r="AL33" s="99"/>
      <c r="AM33" s="80"/>
      <c r="AN33" s="76"/>
      <c r="AO33" s="76"/>
      <c r="AP33" s="76"/>
      <c r="AQ33" s="76"/>
      <c r="AR33" s="81">
        <f t="shared" si="2"/>
        <v>0</v>
      </c>
      <c r="AS33" s="81">
        <f t="shared" si="2"/>
        <v>0</v>
      </c>
      <c r="AT33" s="87"/>
      <c r="AU33" s="87"/>
      <c r="AV33" s="88"/>
      <c r="AW33" s="89"/>
      <c r="AX33" s="89"/>
      <c r="AY33" s="90"/>
      <c r="AZ33" s="90"/>
      <c r="BA33" s="90"/>
      <c r="BB33" s="90"/>
      <c r="BC33" s="91"/>
      <c r="BD33" s="91"/>
      <c r="BE33" s="87"/>
      <c r="BF33" s="87"/>
      <c r="BG33" s="87"/>
      <c r="BH33" s="87"/>
      <c r="BI33" s="92"/>
      <c r="BJ33" s="92"/>
      <c r="BK33" s="92"/>
      <c r="BL33" s="92"/>
      <c r="BM33" s="92"/>
      <c r="BN33" s="93"/>
      <c r="BO33" s="94"/>
      <c r="BP33" s="94"/>
      <c r="BQ33" s="94"/>
      <c r="BR33" s="94"/>
      <c r="BS33" s="94"/>
      <c r="BT33" s="94"/>
      <c r="BU33" s="94"/>
      <c r="BV33" s="94"/>
      <c r="BW33" s="94"/>
      <c r="BX33" s="94" t="s">
        <v>672</v>
      </c>
      <c r="BY33" s="94"/>
      <c r="BZ33" s="94"/>
      <c r="CA33" s="94"/>
      <c r="CB33" s="92" t="s">
        <v>369</v>
      </c>
      <c r="CC33" s="94"/>
      <c r="CD33" s="96"/>
      <c r="CE33" s="92"/>
      <c r="CF33" s="92"/>
      <c r="CG33" s="92"/>
      <c r="CH33" s="92"/>
    </row>
    <row r="34" spans="1:86" ht="36" customHeight="1" x14ac:dyDescent="0.2">
      <c r="A34" s="76"/>
      <c r="B34" s="79"/>
      <c r="C34" s="74"/>
      <c r="D34" s="76"/>
      <c r="E34" s="76"/>
      <c r="F34" s="76"/>
      <c r="G34" s="76"/>
      <c r="H34" s="76"/>
      <c r="I34" s="76"/>
      <c r="J34" s="76"/>
      <c r="K34" s="76"/>
      <c r="L34" s="76"/>
      <c r="M34" s="76"/>
      <c r="N34" s="76"/>
      <c r="O34" s="76"/>
      <c r="P34" s="76"/>
      <c r="Q34" s="87"/>
      <c r="R34" s="76"/>
      <c r="S34" s="76"/>
      <c r="T34" s="76"/>
      <c r="U34" s="76"/>
      <c r="V34" s="76"/>
      <c r="W34" s="76"/>
      <c r="X34" s="79"/>
      <c r="Y34" s="80" t="str">
        <f t="shared" si="3"/>
        <v>0 ปี, 0 เดือน</v>
      </c>
      <c r="Z34" s="80"/>
      <c r="AA34" s="81"/>
      <c r="AB34" s="81"/>
      <c r="AC34" s="81"/>
      <c r="AD34" s="81"/>
      <c r="AE34" s="81"/>
      <c r="AF34" s="81"/>
      <c r="AG34" s="84"/>
      <c r="AH34" s="83"/>
      <c r="AI34" s="84"/>
      <c r="AJ34" s="81"/>
      <c r="AK34" s="80" t="str">
        <f t="shared" si="4"/>
        <v>0 ปี, 0 เดือน</v>
      </c>
      <c r="AL34" s="99"/>
      <c r="AM34" s="80"/>
      <c r="AN34" s="76"/>
      <c r="AO34" s="76"/>
      <c r="AP34" s="76"/>
      <c r="AQ34" s="76"/>
      <c r="AR34" s="81">
        <f t="shared" si="2"/>
        <v>0</v>
      </c>
      <c r="AS34" s="81">
        <f t="shared" si="2"/>
        <v>0</v>
      </c>
      <c r="AT34" s="87"/>
      <c r="AU34" s="87"/>
      <c r="AV34" s="88"/>
      <c r="AW34" s="89"/>
      <c r="AX34" s="89"/>
      <c r="AY34" s="90"/>
      <c r="AZ34" s="90"/>
      <c r="BA34" s="90"/>
      <c r="BB34" s="90"/>
      <c r="BC34" s="91"/>
      <c r="BD34" s="91"/>
      <c r="BE34" s="87"/>
      <c r="BF34" s="87"/>
      <c r="BG34" s="87"/>
      <c r="BH34" s="87"/>
      <c r="BI34" s="92"/>
      <c r="BJ34" s="92"/>
      <c r="BK34" s="92"/>
      <c r="BL34" s="92"/>
      <c r="BM34" s="92"/>
      <c r="BN34" s="93"/>
      <c r="BO34" s="94"/>
      <c r="BP34" s="94"/>
      <c r="BQ34" s="94"/>
      <c r="BR34" s="94"/>
      <c r="BS34" s="94"/>
      <c r="BT34" s="94"/>
      <c r="BU34" s="94"/>
      <c r="BV34" s="94"/>
      <c r="BW34" s="94"/>
      <c r="BX34" s="94" t="s">
        <v>681</v>
      </c>
      <c r="BY34" s="94"/>
      <c r="BZ34" s="94"/>
      <c r="CA34" s="94"/>
      <c r="CB34" s="92" t="s">
        <v>92</v>
      </c>
      <c r="CC34" s="94"/>
      <c r="CD34" s="96"/>
      <c r="CE34" s="92"/>
      <c r="CF34" s="92"/>
      <c r="CG34" s="92"/>
      <c r="CH34" s="92"/>
    </row>
    <row r="35" spans="1:86" ht="21.75" x14ac:dyDescent="0.2">
      <c r="A35" s="76"/>
      <c r="B35" s="79"/>
      <c r="C35" s="74"/>
      <c r="D35" s="76"/>
      <c r="E35" s="76"/>
      <c r="F35" s="76"/>
      <c r="G35" s="76"/>
      <c r="H35" s="76"/>
      <c r="I35" s="76"/>
      <c r="J35" s="76"/>
      <c r="K35" s="76"/>
      <c r="L35" s="76"/>
      <c r="M35" s="76"/>
      <c r="N35" s="76"/>
      <c r="O35" s="76"/>
      <c r="P35" s="76"/>
      <c r="Q35" s="87"/>
      <c r="R35" s="76"/>
      <c r="S35" s="76"/>
      <c r="T35" s="76"/>
      <c r="U35" s="76"/>
      <c r="V35" s="76"/>
      <c r="W35" s="76"/>
      <c r="X35" s="79"/>
      <c r="Y35" s="80" t="str">
        <f t="shared" si="3"/>
        <v>0 ปี, 0 เดือน</v>
      </c>
      <c r="Z35" s="80"/>
      <c r="AA35" s="81"/>
      <c r="AB35" s="81"/>
      <c r="AC35" s="81"/>
      <c r="AD35" s="81"/>
      <c r="AE35" s="81"/>
      <c r="AF35" s="81"/>
      <c r="AG35" s="84"/>
      <c r="AH35" s="83"/>
      <c r="AI35" s="84"/>
      <c r="AJ35" s="81"/>
      <c r="AK35" s="80" t="str">
        <f t="shared" si="4"/>
        <v>0 ปี, 0 เดือน</v>
      </c>
      <c r="AL35" s="99"/>
      <c r="AM35" s="80"/>
      <c r="AN35" s="76"/>
      <c r="AO35" s="76"/>
      <c r="AP35" s="76"/>
      <c r="AQ35" s="76"/>
      <c r="AR35" s="81">
        <f t="shared" si="2"/>
        <v>0</v>
      </c>
      <c r="AS35" s="81">
        <f t="shared" si="2"/>
        <v>0</v>
      </c>
      <c r="AT35" s="87"/>
      <c r="AU35" s="87"/>
      <c r="AV35" s="88"/>
      <c r="AW35" s="89"/>
      <c r="AX35" s="89"/>
      <c r="AY35" s="90"/>
      <c r="AZ35" s="90"/>
      <c r="BA35" s="90"/>
      <c r="BB35" s="90"/>
      <c r="BC35" s="91"/>
      <c r="BD35" s="91"/>
      <c r="BE35" s="87"/>
      <c r="BF35" s="87"/>
      <c r="BG35" s="87"/>
      <c r="BH35" s="87"/>
      <c r="BI35" s="92"/>
      <c r="BJ35" s="92"/>
      <c r="BK35" s="92"/>
      <c r="BL35" s="92"/>
      <c r="BM35" s="92"/>
      <c r="BN35" s="93"/>
      <c r="BO35" s="94"/>
      <c r="BP35" s="94"/>
      <c r="BQ35" s="94"/>
      <c r="BR35" s="94"/>
      <c r="BS35" s="94"/>
      <c r="BT35" s="94"/>
      <c r="BU35" s="94"/>
      <c r="BV35" s="94"/>
      <c r="BW35" s="94"/>
      <c r="BX35" s="94" t="s">
        <v>691</v>
      </c>
      <c r="BY35" s="94"/>
      <c r="BZ35" s="94"/>
      <c r="CA35" s="94"/>
      <c r="CB35" s="94" t="s">
        <v>93</v>
      </c>
      <c r="CC35" s="94"/>
      <c r="CD35" s="96"/>
      <c r="CE35" s="92"/>
      <c r="CF35" s="92"/>
      <c r="CG35" s="92"/>
      <c r="CH35" s="92"/>
    </row>
    <row r="36" spans="1:86" ht="21.75" x14ac:dyDescent="0.2">
      <c r="A36" s="76"/>
      <c r="B36" s="79"/>
      <c r="C36" s="74"/>
      <c r="D36" s="76"/>
      <c r="E36" s="176"/>
      <c r="F36" s="76"/>
      <c r="G36" s="76"/>
      <c r="H36" s="76"/>
      <c r="I36" s="76"/>
      <c r="J36" s="76"/>
      <c r="K36" s="76"/>
      <c r="L36" s="76"/>
      <c r="M36" s="76"/>
      <c r="N36" s="76"/>
      <c r="O36" s="76"/>
      <c r="P36" s="76"/>
      <c r="Q36" s="87"/>
      <c r="R36" s="76"/>
      <c r="S36" s="76"/>
      <c r="T36" s="76"/>
      <c r="U36" s="76"/>
      <c r="V36" s="76"/>
      <c r="W36" s="76"/>
      <c r="X36" s="79"/>
      <c r="Y36" s="80" t="str">
        <f t="shared" si="3"/>
        <v>0 ปี, 0 เดือน</v>
      </c>
      <c r="Z36" s="80"/>
      <c r="AA36" s="81"/>
      <c r="AB36" s="81"/>
      <c r="AC36" s="81"/>
      <c r="AD36" s="81"/>
      <c r="AE36" s="81"/>
      <c r="AF36" s="81"/>
      <c r="AG36" s="84"/>
      <c r="AH36" s="83"/>
      <c r="AI36" s="84"/>
      <c r="AJ36" s="81"/>
      <c r="AK36" s="80" t="str">
        <f t="shared" si="4"/>
        <v>0 ปี, 0 เดือน</v>
      </c>
      <c r="AL36" s="99"/>
      <c r="AM36" s="80"/>
      <c r="AN36" s="76"/>
      <c r="AO36" s="76"/>
      <c r="AP36" s="76"/>
      <c r="AQ36" s="76"/>
      <c r="AR36" s="81">
        <f t="shared" si="2"/>
        <v>0</v>
      </c>
      <c r="AS36" s="81">
        <f t="shared" si="2"/>
        <v>0</v>
      </c>
      <c r="AT36" s="87"/>
      <c r="AU36" s="87"/>
      <c r="AV36" s="88"/>
      <c r="AW36" s="89"/>
      <c r="AX36" s="89"/>
      <c r="AY36" s="90"/>
      <c r="AZ36" s="90"/>
      <c r="BA36" s="90"/>
      <c r="BB36" s="90"/>
      <c r="BC36" s="149"/>
      <c r="BD36" s="149"/>
      <c r="BE36" s="87"/>
      <c r="BF36" s="87"/>
      <c r="BG36" s="87"/>
      <c r="BH36" s="87"/>
      <c r="BI36" s="92"/>
      <c r="BJ36" s="92"/>
      <c r="BK36" s="92"/>
      <c r="BL36" s="92"/>
      <c r="BM36" s="92"/>
      <c r="BN36" s="93"/>
      <c r="BO36" s="94"/>
      <c r="BP36" s="94"/>
      <c r="BQ36" s="94"/>
      <c r="BR36" s="94"/>
      <c r="BS36" s="94"/>
      <c r="BT36" s="94"/>
      <c r="BU36" s="94"/>
      <c r="BV36" s="94"/>
      <c r="BW36" s="94"/>
      <c r="BX36" s="94" t="s">
        <v>692</v>
      </c>
      <c r="BY36" s="94"/>
      <c r="BZ36" s="94"/>
      <c r="CA36" s="94"/>
      <c r="CB36" s="94"/>
      <c r="CC36" s="94"/>
      <c r="CD36" s="96"/>
      <c r="CE36" s="92"/>
      <c r="CF36" s="92"/>
      <c r="CG36" s="92"/>
      <c r="CH36" s="92"/>
    </row>
    <row r="37" spans="1:86" ht="21.75" x14ac:dyDescent="0.2">
      <c r="A37" s="76"/>
      <c r="B37" s="79"/>
      <c r="C37" s="74"/>
      <c r="D37" s="76"/>
      <c r="E37" s="76"/>
      <c r="F37" s="76"/>
      <c r="G37" s="76"/>
      <c r="H37" s="76"/>
      <c r="I37" s="76"/>
      <c r="J37" s="76"/>
      <c r="K37" s="76"/>
      <c r="L37" s="76"/>
      <c r="M37" s="76"/>
      <c r="N37" s="76"/>
      <c r="O37" s="76"/>
      <c r="P37" s="76"/>
      <c r="Q37" s="87"/>
      <c r="R37" s="76"/>
      <c r="S37" s="76"/>
      <c r="T37" s="76"/>
      <c r="U37" s="76"/>
      <c r="V37" s="76"/>
      <c r="W37" s="76"/>
      <c r="X37" s="79"/>
      <c r="Y37" s="80" t="str">
        <f t="shared" si="3"/>
        <v>0 ปี, 0 เดือน</v>
      </c>
      <c r="Z37" s="80"/>
      <c r="AA37" s="81"/>
      <c r="AB37" s="81"/>
      <c r="AC37" s="81"/>
      <c r="AD37" s="81"/>
      <c r="AE37" s="81"/>
      <c r="AF37" s="81"/>
      <c r="AG37" s="84"/>
      <c r="AH37" s="83"/>
      <c r="AI37" s="84"/>
      <c r="AJ37" s="81"/>
      <c r="AK37" s="80" t="str">
        <f t="shared" si="4"/>
        <v>0 ปี, 0 เดือน</v>
      </c>
      <c r="AL37" s="99"/>
      <c r="AM37" s="80"/>
      <c r="AN37" s="76"/>
      <c r="AO37" s="76"/>
      <c r="AP37" s="76"/>
      <c r="AQ37" s="76"/>
      <c r="AR37" s="81">
        <f t="shared" si="2"/>
        <v>0</v>
      </c>
      <c r="AS37" s="81">
        <f t="shared" si="2"/>
        <v>0</v>
      </c>
      <c r="AT37" s="87"/>
      <c r="AU37" s="87"/>
      <c r="AV37" s="88"/>
      <c r="AW37" s="89"/>
      <c r="AX37" s="89"/>
      <c r="AY37" s="90"/>
      <c r="AZ37" s="90"/>
      <c r="BA37" s="90"/>
      <c r="BB37" s="90"/>
      <c r="BC37" s="91"/>
      <c r="BD37" s="91"/>
      <c r="BE37" s="87"/>
      <c r="BF37" s="87"/>
      <c r="BG37" s="87"/>
      <c r="BH37" s="87"/>
      <c r="BI37" s="92"/>
      <c r="BJ37" s="92"/>
      <c r="BK37" s="92"/>
      <c r="BL37" s="92"/>
      <c r="BM37" s="92"/>
      <c r="BN37" s="93"/>
      <c r="BO37" s="94"/>
      <c r="BP37" s="94"/>
      <c r="BQ37" s="94"/>
      <c r="BR37" s="94"/>
      <c r="BS37" s="94"/>
      <c r="BT37" s="94"/>
      <c r="BU37" s="94"/>
      <c r="BV37" s="94"/>
      <c r="BW37" s="94"/>
      <c r="BX37" s="95" t="s">
        <v>693</v>
      </c>
      <c r="BY37" s="94"/>
      <c r="BZ37" s="94"/>
      <c r="CA37" s="94"/>
      <c r="CB37" s="94"/>
      <c r="CC37" s="94"/>
      <c r="CD37" s="96"/>
      <c r="CE37" s="92"/>
      <c r="CF37" s="92"/>
      <c r="CG37" s="92"/>
      <c r="CH37" s="92"/>
    </row>
    <row r="38" spans="1:86" ht="21.75" x14ac:dyDescent="0.2">
      <c r="A38" s="81"/>
      <c r="B38" s="79"/>
      <c r="C38" s="74"/>
      <c r="D38" s="176"/>
      <c r="E38" s="76"/>
      <c r="F38" s="76"/>
      <c r="G38" s="76"/>
      <c r="H38" s="76"/>
      <c r="I38" s="76"/>
      <c r="J38" s="76"/>
      <c r="K38" s="76"/>
      <c r="L38" s="76"/>
      <c r="M38" s="76"/>
      <c r="N38" s="76"/>
      <c r="O38" s="76"/>
      <c r="P38" s="76"/>
      <c r="Q38" s="87"/>
      <c r="R38" s="76"/>
      <c r="S38" s="76"/>
      <c r="T38" s="76"/>
      <c r="U38" s="76"/>
      <c r="V38" s="76"/>
      <c r="W38" s="76"/>
      <c r="X38" s="79"/>
      <c r="Y38" s="80" t="str">
        <f t="shared" si="3"/>
        <v>0 ปี, 0 เดือน</v>
      </c>
      <c r="Z38" s="80"/>
      <c r="AA38" s="81"/>
      <c r="AB38" s="81"/>
      <c r="AC38" s="81"/>
      <c r="AD38" s="81"/>
      <c r="AE38" s="81"/>
      <c r="AF38" s="81"/>
      <c r="AG38" s="84"/>
      <c r="AH38" s="83"/>
      <c r="AI38" s="84"/>
      <c r="AJ38" s="81"/>
      <c r="AK38" s="80" t="str">
        <f t="shared" si="4"/>
        <v>0 ปี, 0 เดือน</v>
      </c>
      <c r="AL38" s="99"/>
      <c r="AM38" s="80"/>
      <c r="AN38" s="76"/>
      <c r="AO38" s="76"/>
      <c r="AP38" s="76"/>
      <c r="AQ38" s="76"/>
      <c r="AR38" s="81">
        <f t="shared" si="2"/>
        <v>0</v>
      </c>
      <c r="AS38" s="81">
        <f t="shared" si="2"/>
        <v>0</v>
      </c>
      <c r="AT38" s="87"/>
      <c r="AU38" s="87"/>
      <c r="AV38" s="88"/>
      <c r="AW38" s="89"/>
      <c r="AX38" s="89"/>
      <c r="AY38" s="90"/>
      <c r="AZ38" s="90"/>
      <c r="BA38" s="90"/>
      <c r="BB38" s="90"/>
      <c r="BC38" s="91"/>
      <c r="BD38" s="91"/>
      <c r="BE38" s="87"/>
      <c r="BF38" s="87"/>
      <c r="BG38" s="87"/>
      <c r="BH38" s="87"/>
      <c r="BI38" s="92"/>
      <c r="BJ38" s="92"/>
      <c r="BK38" s="92"/>
      <c r="BL38" s="92"/>
      <c r="BM38" s="92"/>
      <c r="BN38" s="93"/>
      <c r="BO38" s="94"/>
      <c r="BP38" s="94"/>
      <c r="BQ38" s="94"/>
      <c r="BR38" s="94"/>
      <c r="BS38" s="94"/>
      <c r="BT38" s="94"/>
      <c r="BU38" s="94"/>
      <c r="BV38" s="94"/>
      <c r="BW38" s="94"/>
      <c r="BX38" s="94" t="s">
        <v>694</v>
      </c>
      <c r="BY38" s="94"/>
      <c r="BZ38" s="94"/>
      <c r="CA38" s="94"/>
      <c r="CB38" s="94"/>
      <c r="CC38" s="94"/>
      <c r="CD38" s="96"/>
      <c r="CE38" s="92"/>
      <c r="CF38" s="92"/>
      <c r="CG38" s="92"/>
      <c r="CH38" s="92"/>
    </row>
    <row r="39" spans="1:86" ht="22.5" thickBot="1" x14ac:dyDescent="0.25">
      <c r="A39" s="81"/>
      <c r="B39" s="79"/>
      <c r="C39" s="74"/>
      <c r="D39" s="76"/>
      <c r="E39" s="76"/>
      <c r="F39" s="76"/>
      <c r="G39" s="76"/>
      <c r="H39" s="76"/>
      <c r="I39" s="76"/>
      <c r="J39" s="76"/>
      <c r="K39" s="76"/>
      <c r="L39" s="76"/>
      <c r="M39" s="76"/>
      <c r="N39" s="76"/>
      <c r="O39" s="76"/>
      <c r="P39" s="76"/>
      <c r="Q39" s="87"/>
      <c r="R39" s="76"/>
      <c r="S39" s="76"/>
      <c r="T39" s="76"/>
      <c r="U39" s="76"/>
      <c r="V39" s="76"/>
      <c r="W39" s="76"/>
      <c r="X39" s="79"/>
      <c r="Y39" s="80" t="str">
        <f t="shared" si="3"/>
        <v>0 ปี, 0 เดือน</v>
      </c>
      <c r="Z39" s="80"/>
      <c r="AA39" s="81"/>
      <c r="AB39" s="81"/>
      <c r="AC39" s="81"/>
      <c r="AD39" s="81"/>
      <c r="AE39" s="81"/>
      <c r="AF39" s="81"/>
      <c r="AG39" s="84"/>
      <c r="AH39" s="83"/>
      <c r="AI39" s="84"/>
      <c r="AJ39" s="81"/>
      <c r="AK39" s="80" t="str">
        <f t="shared" si="4"/>
        <v>0 ปี, 0 เดือน</v>
      </c>
      <c r="AL39" s="99"/>
      <c r="AM39" s="80"/>
      <c r="AN39" s="76"/>
      <c r="AO39" s="76"/>
      <c r="AP39" s="76"/>
      <c r="AQ39" s="76"/>
      <c r="AR39" s="81">
        <f t="shared" si="2"/>
        <v>0</v>
      </c>
      <c r="AS39" s="81">
        <f t="shared" si="2"/>
        <v>0</v>
      </c>
      <c r="AT39" s="87"/>
      <c r="AU39" s="87"/>
      <c r="AV39" s="88"/>
      <c r="AW39" s="89"/>
      <c r="AX39" s="89"/>
      <c r="AY39" s="90"/>
      <c r="AZ39" s="90"/>
      <c r="BA39" s="90"/>
      <c r="BB39" s="90"/>
      <c r="BC39" s="91"/>
      <c r="BD39" s="91"/>
      <c r="BE39" s="87"/>
      <c r="BF39" s="87"/>
      <c r="BG39" s="87"/>
      <c r="BH39" s="87"/>
      <c r="BI39" s="92"/>
      <c r="BJ39" s="92"/>
      <c r="BK39" s="92"/>
      <c r="BL39" s="92"/>
      <c r="BM39" s="92"/>
      <c r="BN39" s="150"/>
      <c r="BO39" s="151"/>
      <c r="BP39" s="151"/>
      <c r="BQ39" s="151"/>
      <c r="BR39" s="151"/>
      <c r="BS39" s="151"/>
      <c r="BT39" s="151"/>
      <c r="BU39" s="151"/>
      <c r="BV39" s="151"/>
      <c r="BW39" s="151"/>
      <c r="BX39" s="92"/>
      <c r="BY39" s="151"/>
      <c r="BZ39" s="151"/>
      <c r="CA39" s="151"/>
      <c r="CB39" s="151"/>
      <c r="CC39" s="151"/>
      <c r="CD39" s="152"/>
      <c r="CE39" s="92"/>
      <c r="CF39" s="92"/>
      <c r="CG39" s="92"/>
      <c r="CH39" s="92"/>
    </row>
    <row r="40" spans="1:86" ht="21.75" x14ac:dyDescent="0.2">
      <c r="A40" s="81"/>
      <c r="B40" s="79"/>
      <c r="C40" s="74"/>
      <c r="D40" s="76"/>
      <c r="E40" s="76"/>
      <c r="F40" s="76"/>
      <c r="G40" s="76"/>
      <c r="H40" s="76"/>
      <c r="I40" s="76"/>
      <c r="J40" s="76"/>
      <c r="K40" s="76"/>
      <c r="L40" s="76"/>
      <c r="M40" s="76"/>
      <c r="N40" s="76"/>
      <c r="O40" s="76"/>
      <c r="P40" s="76"/>
      <c r="Q40" s="87"/>
      <c r="R40" s="177"/>
      <c r="S40" s="76"/>
      <c r="T40" s="76"/>
      <c r="U40" s="76"/>
      <c r="V40" s="76"/>
      <c r="W40" s="76"/>
      <c r="X40" s="79"/>
      <c r="Y40" s="80" t="str">
        <f t="shared" si="3"/>
        <v>0 ปี, 0 เดือน</v>
      </c>
      <c r="Z40" s="80"/>
      <c r="AA40" s="81"/>
      <c r="AB40" s="81"/>
      <c r="AC40" s="81"/>
      <c r="AD40" s="81"/>
      <c r="AE40" s="81"/>
      <c r="AF40" s="81"/>
      <c r="AG40" s="84"/>
      <c r="AH40" s="83"/>
      <c r="AI40" s="84"/>
      <c r="AJ40" s="81"/>
      <c r="AK40" s="80" t="str">
        <f t="shared" si="4"/>
        <v>0 ปี, 0 เดือน</v>
      </c>
      <c r="AL40" s="99"/>
      <c r="AM40" s="80"/>
      <c r="AN40" s="76"/>
      <c r="AO40" s="76"/>
      <c r="AP40" s="76"/>
      <c r="AQ40" s="76"/>
      <c r="AR40" s="81">
        <f t="shared" si="2"/>
        <v>0</v>
      </c>
      <c r="AS40" s="81">
        <f t="shared" si="2"/>
        <v>0</v>
      </c>
      <c r="AT40" s="87"/>
      <c r="AU40" s="26"/>
      <c r="AV40" s="88"/>
      <c r="AW40" s="89"/>
      <c r="AX40" s="89"/>
      <c r="AY40" s="90"/>
      <c r="AZ40" s="90"/>
      <c r="BA40" s="90"/>
      <c r="BB40" s="90"/>
      <c r="BC40" s="91"/>
      <c r="BD40" s="91"/>
      <c r="BE40" s="87"/>
      <c r="BF40" s="87"/>
      <c r="BG40" s="87"/>
      <c r="BH40" s="87"/>
      <c r="BI40" s="92"/>
      <c r="BJ40" s="92"/>
      <c r="BK40" s="92"/>
      <c r="BL40" s="92"/>
      <c r="BM40" s="92"/>
      <c r="BN40" s="92"/>
      <c r="BO40" s="92"/>
      <c r="BP40" s="92"/>
      <c r="BQ40" s="92"/>
      <c r="BR40" s="92"/>
      <c r="BS40" s="92"/>
      <c r="BT40" s="92"/>
      <c r="BU40" s="92"/>
      <c r="BV40" s="92"/>
      <c r="BW40" s="92"/>
      <c r="BX40" s="94" t="s">
        <v>93</v>
      </c>
      <c r="BY40" s="92"/>
      <c r="BZ40" s="92"/>
      <c r="CA40" s="92"/>
      <c r="CB40" s="92"/>
      <c r="CC40" s="92"/>
      <c r="CD40" s="92"/>
      <c r="CE40" s="92"/>
      <c r="CF40" s="92"/>
      <c r="CG40" s="92"/>
      <c r="CH40" s="92"/>
    </row>
    <row r="41" spans="1:86" ht="21.75" x14ac:dyDescent="0.2">
      <c r="A41" s="76"/>
      <c r="B41" s="79"/>
      <c r="C41" s="74"/>
      <c r="D41" s="76"/>
      <c r="E41" s="76"/>
      <c r="F41" s="76"/>
      <c r="G41" s="76"/>
      <c r="H41" s="76"/>
      <c r="I41" s="76"/>
      <c r="J41" s="76"/>
      <c r="K41" s="76"/>
      <c r="L41" s="76"/>
      <c r="M41" s="76"/>
      <c r="N41" s="76"/>
      <c r="O41" s="76"/>
      <c r="P41" s="76"/>
      <c r="Q41" s="87"/>
      <c r="R41" s="76"/>
      <c r="S41" s="76"/>
      <c r="T41" s="76"/>
      <c r="U41" s="76"/>
      <c r="V41" s="76"/>
      <c r="W41" s="76"/>
      <c r="X41" s="79"/>
      <c r="Y41" s="80" t="str">
        <f t="shared" si="3"/>
        <v>0 ปี, 0 เดือน</v>
      </c>
      <c r="Z41" s="80"/>
      <c r="AA41" s="81"/>
      <c r="AB41" s="81"/>
      <c r="AC41" s="81"/>
      <c r="AD41" s="81"/>
      <c r="AE41" s="81"/>
      <c r="AF41" s="81"/>
      <c r="AG41" s="84"/>
      <c r="AH41" s="83"/>
      <c r="AI41" s="84"/>
      <c r="AJ41" s="81"/>
      <c r="AK41" s="80" t="str">
        <f t="shared" si="4"/>
        <v>0 ปี, 0 เดือน</v>
      </c>
      <c r="AL41" s="99"/>
      <c r="AM41" s="80"/>
      <c r="AN41" s="76"/>
      <c r="AO41" s="76"/>
      <c r="AP41" s="76"/>
      <c r="AQ41" s="76"/>
      <c r="AR41" s="81">
        <f t="shared" si="2"/>
        <v>0</v>
      </c>
      <c r="AS41" s="81">
        <f t="shared" si="2"/>
        <v>0</v>
      </c>
      <c r="AT41" s="87"/>
      <c r="AU41" s="87"/>
      <c r="AV41" s="88"/>
      <c r="AW41" s="89"/>
      <c r="AX41" s="89"/>
      <c r="AY41" s="90"/>
      <c r="AZ41" s="90"/>
      <c r="BA41" s="90"/>
      <c r="BB41" s="90"/>
      <c r="BC41" s="91"/>
      <c r="BD41" s="91"/>
      <c r="BE41" s="87"/>
      <c r="BF41" s="87"/>
      <c r="BG41" s="87"/>
      <c r="BH41" s="87"/>
      <c r="BI41" s="92"/>
      <c r="BJ41" s="92"/>
      <c r="BK41" s="92"/>
      <c r="BL41" s="92"/>
      <c r="BM41" s="92"/>
      <c r="BN41" s="92"/>
      <c r="BO41" s="92"/>
      <c r="BP41" s="92"/>
      <c r="BQ41" s="92"/>
      <c r="BR41" s="92"/>
      <c r="BS41" s="92"/>
      <c r="BT41" s="92"/>
      <c r="BU41" s="92"/>
      <c r="BV41" s="92"/>
      <c r="BW41" s="153"/>
      <c r="BX41" s="153"/>
      <c r="BY41" s="153"/>
      <c r="BZ41" s="92"/>
      <c r="CA41" s="92"/>
      <c r="CB41" s="92"/>
      <c r="CC41" s="92"/>
      <c r="CD41" s="92"/>
      <c r="CE41" s="92"/>
      <c r="CF41" s="92"/>
      <c r="CG41" s="92"/>
      <c r="CH41" s="92"/>
    </row>
    <row r="42" spans="1:86" ht="21.75" x14ac:dyDescent="0.2">
      <c r="A42" s="76"/>
      <c r="B42" s="79"/>
      <c r="C42" s="74"/>
      <c r="D42" s="76"/>
      <c r="E42" s="76"/>
      <c r="F42" s="76"/>
      <c r="G42" s="76"/>
      <c r="H42" s="76"/>
      <c r="I42" s="76"/>
      <c r="J42" s="76"/>
      <c r="K42" s="76"/>
      <c r="L42" s="76"/>
      <c r="M42" s="76"/>
      <c r="N42" s="76"/>
      <c r="O42" s="76"/>
      <c r="P42" s="76"/>
      <c r="Q42" s="87"/>
      <c r="R42" s="81"/>
      <c r="S42" s="76"/>
      <c r="T42" s="76"/>
      <c r="U42" s="76"/>
      <c r="V42" s="76"/>
      <c r="W42" s="76"/>
      <c r="X42" s="79"/>
      <c r="Y42" s="80" t="str">
        <f t="shared" si="3"/>
        <v>0 ปี, 0 เดือน</v>
      </c>
      <c r="Z42" s="80"/>
      <c r="AA42" s="81"/>
      <c r="AB42" s="81"/>
      <c r="AC42" s="81"/>
      <c r="AD42" s="81"/>
      <c r="AE42" s="81"/>
      <c r="AF42" s="81"/>
      <c r="AG42" s="84"/>
      <c r="AH42" s="83"/>
      <c r="AI42" s="84"/>
      <c r="AJ42" s="81"/>
      <c r="AK42" s="80" t="str">
        <f t="shared" si="4"/>
        <v>0 ปี, 0 เดือน</v>
      </c>
      <c r="AL42" s="99"/>
      <c r="AM42" s="80"/>
      <c r="AN42" s="76"/>
      <c r="AO42" s="76"/>
      <c r="AP42" s="76"/>
      <c r="AQ42" s="76"/>
      <c r="AR42" s="81">
        <f t="shared" si="2"/>
        <v>0</v>
      </c>
      <c r="AS42" s="81">
        <f t="shared" si="2"/>
        <v>0</v>
      </c>
      <c r="AT42" s="87"/>
      <c r="AU42" s="87"/>
      <c r="AV42" s="88"/>
      <c r="AW42" s="89"/>
      <c r="AX42" s="89"/>
      <c r="AY42" s="90"/>
      <c r="AZ42" s="90"/>
      <c r="BA42" s="90"/>
      <c r="BB42" s="90"/>
      <c r="BC42" s="91"/>
      <c r="BD42" s="91"/>
      <c r="BE42" s="87"/>
      <c r="BF42" s="87"/>
      <c r="BG42" s="87"/>
      <c r="BH42" s="87"/>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row>
    <row r="43" spans="1:86" ht="21.75" x14ac:dyDescent="0.2">
      <c r="A43" s="81"/>
      <c r="B43" s="79"/>
      <c r="C43" s="74"/>
      <c r="D43" s="76"/>
      <c r="E43" s="76"/>
      <c r="F43" s="76"/>
      <c r="G43" s="76"/>
      <c r="H43" s="76"/>
      <c r="I43" s="76"/>
      <c r="J43" s="76"/>
      <c r="K43" s="76"/>
      <c r="L43" s="76"/>
      <c r="M43" s="76"/>
      <c r="N43" s="76"/>
      <c r="O43" s="76"/>
      <c r="P43" s="76"/>
      <c r="Q43" s="87"/>
      <c r="R43" s="81"/>
      <c r="S43" s="76"/>
      <c r="T43" s="76"/>
      <c r="U43" s="76"/>
      <c r="V43" s="76"/>
      <c r="W43" s="76"/>
      <c r="X43" s="79"/>
      <c r="Y43" s="80" t="str">
        <f t="shared" si="3"/>
        <v>0 ปี, 0 เดือน</v>
      </c>
      <c r="Z43" s="80"/>
      <c r="AA43" s="81"/>
      <c r="AB43" s="81"/>
      <c r="AC43" s="81"/>
      <c r="AD43" s="81"/>
      <c r="AE43" s="81"/>
      <c r="AF43" s="81"/>
      <c r="AG43" s="84"/>
      <c r="AH43" s="83"/>
      <c r="AI43" s="84"/>
      <c r="AJ43" s="81"/>
      <c r="AK43" s="80" t="str">
        <f t="shared" si="4"/>
        <v>0 ปี, 0 เดือน</v>
      </c>
      <c r="AL43" s="99"/>
      <c r="AM43" s="80"/>
      <c r="AN43" s="76"/>
      <c r="AO43" s="76"/>
      <c r="AP43" s="76"/>
      <c r="AQ43" s="76"/>
      <c r="AR43" s="81">
        <f t="shared" si="2"/>
        <v>0</v>
      </c>
      <c r="AS43" s="81">
        <f t="shared" si="2"/>
        <v>0</v>
      </c>
      <c r="AT43" s="87"/>
      <c r="AU43" s="87"/>
      <c r="AV43" s="88"/>
      <c r="AW43" s="89"/>
      <c r="AX43" s="89"/>
      <c r="AY43" s="90"/>
      <c r="AZ43" s="90"/>
      <c r="BA43" s="90"/>
      <c r="BB43" s="90"/>
      <c r="BC43" s="91"/>
      <c r="BD43" s="91"/>
      <c r="BE43" s="87"/>
      <c r="BF43" s="87"/>
      <c r="BG43" s="87"/>
      <c r="BH43" s="87"/>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row>
    <row r="44" spans="1:86" ht="21.75" x14ac:dyDescent="0.2">
      <c r="A44" s="76"/>
      <c r="B44" s="79"/>
      <c r="C44" s="74"/>
      <c r="D44" s="76"/>
      <c r="E44" s="76"/>
      <c r="F44" s="76"/>
      <c r="G44" s="76"/>
      <c r="H44" s="76"/>
      <c r="I44" s="76"/>
      <c r="J44" s="76"/>
      <c r="K44" s="76"/>
      <c r="L44" s="76"/>
      <c r="M44" s="76"/>
      <c r="N44" s="76"/>
      <c r="O44" s="76"/>
      <c r="P44" s="76"/>
      <c r="Q44" s="87"/>
      <c r="R44" s="81"/>
      <c r="S44" s="76"/>
      <c r="T44" s="76"/>
      <c r="U44" s="76"/>
      <c r="V44" s="76"/>
      <c r="W44" s="76"/>
      <c r="X44" s="79"/>
      <c r="Y44" s="80" t="str">
        <f t="shared" si="3"/>
        <v>0 ปี, 0 เดือน</v>
      </c>
      <c r="Z44" s="80"/>
      <c r="AA44" s="81"/>
      <c r="AB44" s="81"/>
      <c r="AC44" s="81"/>
      <c r="AD44" s="81"/>
      <c r="AE44" s="81"/>
      <c r="AF44" s="81"/>
      <c r="AG44" s="84"/>
      <c r="AH44" s="83"/>
      <c r="AI44" s="84"/>
      <c r="AJ44" s="81"/>
      <c r="AK44" s="80" t="str">
        <f t="shared" si="4"/>
        <v>0 ปี, 0 เดือน</v>
      </c>
      <c r="AL44" s="99"/>
      <c r="AM44" s="80"/>
      <c r="AN44" s="76"/>
      <c r="AO44" s="76"/>
      <c r="AP44" s="76"/>
      <c r="AQ44" s="76"/>
      <c r="AR44" s="81">
        <f t="shared" si="2"/>
        <v>0</v>
      </c>
      <c r="AS44" s="81">
        <f t="shared" si="2"/>
        <v>0</v>
      </c>
      <c r="AT44" s="87"/>
      <c r="AU44" s="87"/>
      <c r="AV44" s="88"/>
      <c r="AW44" s="89"/>
      <c r="AX44" s="89"/>
      <c r="AY44" s="90"/>
      <c r="AZ44" s="90"/>
      <c r="BA44" s="90"/>
      <c r="BB44" s="90"/>
      <c r="BC44" s="91"/>
      <c r="BD44" s="91"/>
      <c r="BE44" s="87"/>
      <c r="BF44" s="87"/>
      <c r="BG44" s="87"/>
      <c r="BH44" s="87"/>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row>
    <row r="45" spans="1:86" ht="21.75" x14ac:dyDescent="0.2">
      <c r="A45" s="76"/>
      <c r="B45" s="79"/>
      <c r="C45" s="74"/>
      <c r="D45" s="76"/>
      <c r="E45" s="76"/>
      <c r="F45" s="76"/>
      <c r="G45" s="76"/>
      <c r="H45" s="76"/>
      <c r="I45" s="76"/>
      <c r="J45" s="76"/>
      <c r="K45" s="76"/>
      <c r="L45" s="76"/>
      <c r="M45" s="76"/>
      <c r="N45" s="76"/>
      <c r="O45" s="76"/>
      <c r="P45" s="76"/>
      <c r="Q45" s="87"/>
      <c r="R45" s="81"/>
      <c r="S45" s="76"/>
      <c r="T45" s="76"/>
      <c r="U45" s="76"/>
      <c r="V45" s="76"/>
      <c r="W45" s="76"/>
      <c r="X45" s="79"/>
      <c r="Y45" s="80" t="str">
        <f t="shared" si="3"/>
        <v>0 ปี, 0 เดือน</v>
      </c>
      <c r="Z45" s="80"/>
      <c r="AA45" s="81"/>
      <c r="AB45" s="81"/>
      <c r="AC45" s="81"/>
      <c r="AD45" s="81"/>
      <c r="AE45" s="81"/>
      <c r="AF45" s="81"/>
      <c r="AG45" s="84"/>
      <c r="AH45" s="83"/>
      <c r="AI45" s="84"/>
      <c r="AJ45" s="81"/>
      <c r="AK45" s="80" t="str">
        <f t="shared" si="4"/>
        <v>0 ปี, 0 เดือน</v>
      </c>
      <c r="AL45" s="99"/>
      <c r="AM45" s="80"/>
      <c r="AN45" s="76"/>
      <c r="AO45" s="76"/>
      <c r="AP45" s="76"/>
      <c r="AQ45" s="76"/>
      <c r="AR45" s="81">
        <f t="shared" si="2"/>
        <v>0</v>
      </c>
      <c r="AS45" s="81">
        <f t="shared" si="2"/>
        <v>0</v>
      </c>
      <c r="AT45" s="87"/>
      <c r="AU45" s="87"/>
      <c r="AV45" s="88"/>
      <c r="AW45" s="89"/>
      <c r="AX45" s="89"/>
      <c r="AY45" s="90"/>
      <c r="AZ45" s="90"/>
      <c r="BA45" s="90"/>
      <c r="BB45" s="90"/>
      <c r="BC45" s="91"/>
      <c r="BD45" s="91"/>
      <c r="BE45" s="87"/>
      <c r="BF45" s="87"/>
      <c r="BG45" s="87"/>
      <c r="BH45" s="87"/>
      <c r="BI45" s="92"/>
      <c r="BJ45" s="92"/>
      <c r="BK45" s="92"/>
      <c r="BL45" s="92"/>
      <c r="BM45" s="92"/>
      <c r="BN45" s="92"/>
      <c r="BO45" s="92"/>
      <c r="BP45" s="92"/>
      <c r="BQ45" s="92"/>
      <c r="BR45" s="92"/>
      <c r="BS45" s="92"/>
      <c r="BT45" s="92"/>
      <c r="BU45" s="92"/>
      <c r="BV45" s="92"/>
      <c r="BW45" s="92"/>
      <c r="BX45" s="94"/>
      <c r="BY45" s="92"/>
      <c r="BZ45" s="92"/>
      <c r="CA45" s="92"/>
      <c r="CB45" s="92"/>
      <c r="CC45" s="92"/>
      <c r="CD45" s="92"/>
      <c r="CE45" s="92"/>
      <c r="CF45" s="92"/>
      <c r="CG45" s="92"/>
      <c r="CH45" s="92"/>
    </row>
    <row r="46" spans="1:86" ht="21.75" x14ac:dyDescent="0.2">
      <c r="A46" s="76"/>
      <c r="B46" s="79"/>
      <c r="C46" s="74"/>
      <c r="D46" s="76"/>
      <c r="E46" s="76"/>
      <c r="F46" s="76"/>
      <c r="G46" s="76"/>
      <c r="H46" s="76"/>
      <c r="I46" s="76"/>
      <c r="J46" s="76"/>
      <c r="K46" s="76"/>
      <c r="L46" s="76"/>
      <c r="M46" s="76"/>
      <c r="N46" s="76"/>
      <c r="O46" s="76"/>
      <c r="P46" s="76"/>
      <c r="Q46" s="87"/>
      <c r="R46" s="81"/>
      <c r="S46" s="76"/>
      <c r="T46" s="76"/>
      <c r="U46" s="76"/>
      <c r="V46" s="76"/>
      <c r="W46" s="76"/>
      <c r="X46" s="79"/>
      <c r="Y46" s="80" t="str">
        <f t="shared" si="3"/>
        <v>0 ปี, 0 เดือน</v>
      </c>
      <c r="Z46" s="80"/>
      <c r="AA46" s="81"/>
      <c r="AB46" s="81"/>
      <c r="AC46" s="81"/>
      <c r="AD46" s="81"/>
      <c r="AE46" s="81"/>
      <c r="AF46" s="81"/>
      <c r="AG46" s="84"/>
      <c r="AH46" s="83"/>
      <c r="AI46" s="84"/>
      <c r="AJ46" s="81"/>
      <c r="AK46" s="80" t="str">
        <f t="shared" si="4"/>
        <v>0 ปี, 0 เดือน</v>
      </c>
      <c r="AL46" s="99"/>
      <c r="AM46" s="80"/>
      <c r="AN46" s="76"/>
      <c r="AO46" s="76"/>
      <c r="AP46" s="76"/>
      <c r="AQ46" s="76"/>
      <c r="AR46" s="81">
        <f t="shared" si="2"/>
        <v>0</v>
      </c>
      <c r="AS46" s="81">
        <f t="shared" si="2"/>
        <v>0</v>
      </c>
      <c r="AT46" s="87"/>
      <c r="AU46" s="87"/>
      <c r="AV46" s="88"/>
      <c r="AW46" s="89"/>
      <c r="AX46" s="89"/>
      <c r="AY46" s="90"/>
      <c r="AZ46" s="90"/>
      <c r="BA46" s="90"/>
      <c r="BB46" s="90"/>
      <c r="BC46" s="91"/>
      <c r="BD46" s="91"/>
      <c r="BE46" s="87"/>
      <c r="BF46" s="87"/>
      <c r="BG46" s="87"/>
      <c r="BH46" s="87"/>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row>
    <row r="47" spans="1:86" ht="21.75" x14ac:dyDescent="0.2">
      <c r="A47" s="81"/>
      <c r="B47" s="79"/>
      <c r="C47" s="74"/>
      <c r="D47" s="76"/>
      <c r="E47" s="76"/>
      <c r="F47" s="76"/>
      <c r="G47" s="76"/>
      <c r="H47" s="76"/>
      <c r="I47" s="76"/>
      <c r="J47" s="76"/>
      <c r="K47" s="76"/>
      <c r="L47" s="76"/>
      <c r="M47" s="76"/>
      <c r="N47" s="76"/>
      <c r="O47" s="76"/>
      <c r="P47" s="76"/>
      <c r="Q47" s="87"/>
      <c r="R47" s="81"/>
      <c r="S47" s="76"/>
      <c r="T47" s="76"/>
      <c r="U47" s="76"/>
      <c r="V47" s="76"/>
      <c r="W47" s="76"/>
      <c r="X47" s="79"/>
      <c r="Y47" s="80" t="str">
        <f t="shared" si="3"/>
        <v>0 ปี, 0 เดือน</v>
      </c>
      <c r="Z47" s="80"/>
      <c r="AA47" s="81"/>
      <c r="AB47" s="81"/>
      <c r="AC47" s="81"/>
      <c r="AD47" s="81"/>
      <c r="AE47" s="81"/>
      <c r="AF47" s="81"/>
      <c r="AG47" s="84"/>
      <c r="AH47" s="83"/>
      <c r="AI47" s="84"/>
      <c r="AJ47" s="81"/>
      <c r="AK47" s="80" t="str">
        <f t="shared" si="4"/>
        <v>0 ปี, 0 เดือน</v>
      </c>
      <c r="AL47" s="99"/>
      <c r="AM47" s="80"/>
      <c r="AN47" s="76"/>
      <c r="AO47" s="76"/>
      <c r="AP47" s="76"/>
      <c r="AQ47" s="76"/>
      <c r="AR47" s="81">
        <f t="shared" si="2"/>
        <v>0</v>
      </c>
      <c r="AS47" s="81">
        <f t="shared" si="2"/>
        <v>0</v>
      </c>
      <c r="AT47" s="87"/>
      <c r="AU47" s="87"/>
      <c r="AV47" s="88"/>
      <c r="AW47" s="89"/>
      <c r="AX47" s="89"/>
      <c r="AY47" s="90"/>
      <c r="AZ47" s="90"/>
      <c r="BA47" s="90"/>
      <c r="BB47" s="90"/>
      <c r="BC47" s="91"/>
      <c r="BD47" s="91"/>
      <c r="BE47" s="87"/>
      <c r="BF47" s="87"/>
      <c r="BG47" s="87"/>
      <c r="BH47" s="87"/>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row>
    <row r="48" spans="1:86" ht="21.75" x14ac:dyDescent="0.2">
      <c r="A48" s="81"/>
      <c r="B48" s="79"/>
      <c r="C48" s="74"/>
      <c r="D48" s="76"/>
      <c r="E48" s="76"/>
      <c r="F48" s="76"/>
      <c r="G48" s="76"/>
      <c r="H48" s="76"/>
      <c r="I48" s="76"/>
      <c r="J48" s="76"/>
      <c r="K48" s="76"/>
      <c r="L48" s="76"/>
      <c r="M48" s="76"/>
      <c r="N48" s="76"/>
      <c r="O48" s="76"/>
      <c r="P48" s="76"/>
      <c r="Q48" s="87"/>
      <c r="R48" s="81"/>
      <c r="S48" s="76"/>
      <c r="T48" s="76"/>
      <c r="U48" s="76"/>
      <c r="V48" s="76"/>
      <c r="W48" s="76"/>
      <c r="X48" s="79"/>
      <c r="Y48" s="80" t="str">
        <f t="shared" si="3"/>
        <v>0 ปี, 0 เดือน</v>
      </c>
      <c r="Z48" s="80"/>
      <c r="AA48" s="81"/>
      <c r="AB48" s="81"/>
      <c r="AC48" s="81"/>
      <c r="AD48" s="81"/>
      <c r="AE48" s="81"/>
      <c r="AF48" s="81"/>
      <c r="AG48" s="84"/>
      <c r="AH48" s="83"/>
      <c r="AI48" s="84"/>
      <c r="AJ48" s="81"/>
      <c r="AK48" s="80" t="str">
        <f t="shared" si="4"/>
        <v>0 ปี, 0 เดือน</v>
      </c>
      <c r="AL48" s="99"/>
      <c r="AM48" s="80"/>
      <c r="AN48" s="76"/>
      <c r="AO48" s="76"/>
      <c r="AP48" s="76"/>
      <c r="AQ48" s="76"/>
      <c r="AR48" s="81">
        <f t="shared" si="2"/>
        <v>0</v>
      </c>
      <c r="AS48" s="81">
        <f t="shared" si="2"/>
        <v>0</v>
      </c>
      <c r="AT48" s="87"/>
      <c r="AU48" s="87"/>
      <c r="AV48" s="88"/>
      <c r="AW48" s="89"/>
      <c r="AX48" s="89"/>
      <c r="AY48" s="90"/>
      <c r="AZ48" s="90"/>
      <c r="BA48" s="90"/>
      <c r="BB48" s="90"/>
      <c r="BC48" s="91"/>
      <c r="BD48" s="91"/>
      <c r="BE48" s="87"/>
      <c r="BF48" s="87"/>
      <c r="BG48" s="87"/>
      <c r="BH48" s="87"/>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row>
    <row r="49" spans="1:86" ht="21.75" x14ac:dyDescent="0.2">
      <c r="A49" s="81"/>
      <c r="B49" s="79"/>
      <c r="C49" s="74"/>
      <c r="D49" s="76"/>
      <c r="E49" s="76"/>
      <c r="F49" s="76"/>
      <c r="G49" s="76"/>
      <c r="H49" s="76"/>
      <c r="I49" s="76"/>
      <c r="J49" s="76"/>
      <c r="K49" s="76"/>
      <c r="L49" s="76"/>
      <c r="M49" s="76"/>
      <c r="N49" s="76"/>
      <c r="O49" s="76"/>
      <c r="P49" s="76"/>
      <c r="Q49" s="87"/>
      <c r="R49" s="81"/>
      <c r="S49" s="76"/>
      <c r="T49" s="76"/>
      <c r="U49" s="76"/>
      <c r="V49" s="76"/>
      <c r="W49" s="76"/>
      <c r="X49" s="79"/>
      <c r="Y49" s="80" t="str">
        <f t="shared" si="3"/>
        <v>0 ปี, 0 เดือน</v>
      </c>
      <c r="Z49" s="80"/>
      <c r="AA49" s="81"/>
      <c r="AB49" s="81"/>
      <c r="AC49" s="81"/>
      <c r="AD49" s="81"/>
      <c r="AE49" s="81"/>
      <c r="AF49" s="81"/>
      <c r="AG49" s="84"/>
      <c r="AH49" s="83"/>
      <c r="AI49" s="84"/>
      <c r="AJ49" s="81"/>
      <c r="AK49" s="80" t="str">
        <f t="shared" si="4"/>
        <v>0 ปี, 0 เดือน</v>
      </c>
      <c r="AL49" s="99"/>
      <c r="AM49" s="80"/>
      <c r="AN49" s="76"/>
      <c r="AO49" s="76"/>
      <c r="AP49" s="76"/>
      <c r="AQ49" s="76"/>
      <c r="AR49" s="81">
        <f t="shared" si="2"/>
        <v>0</v>
      </c>
      <c r="AS49" s="81">
        <f t="shared" si="2"/>
        <v>0</v>
      </c>
      <c r="AT49" s="87"/>
      <c r="AU49" s="87"/>
      <c r="AV49" s="88"/>
      <c r="AW49" s="89"/>
      <c r="AX49" s="89"/>
      <c r="AY49" s="90"/>
      <c r="AZ49" s="90"/>
      <c r="BA49" s="90"/>
      <c r="BB49" s="90"/>
      <c r="BC49" s="91"/>
      <c r="BD49" s="91"/>
      <c r="BE49" s="87"/>
      <c r="BF49" s="87"/>
      <c r="BG49" s="87"/>
      <c r="BH49" s="87"/>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row>
  </sheetData>
  <mergeCells count="59">
    <mergeCell ref="AF4:AF5"/>
    <mergeCell ref="AG4:AG5"/>
    <mergeCell ref="M3:M5"/>
    <mergeCell ref="BG4:BH4"/>
    <mergeCell ref="AN4:AO4"/>
    <mergeCell ref="AP4:AQ4"/>
    <mergeCell ref="AR4:AS4"/>
    <mergeCell ref="AU4:AU5"/>
    <mergeCell ref="AV4:AV5"/>
    <mergeCell ref="BE4:BF4"/>
    <mergeCell ref="BD3:BD5"/>
    <mergeCell ref="BE3:BH3"/>
    <mergeCell ref="AT3:AT5"/>
    <mergeCell ref="AU3:AV3"/>
    <mergeCell ref="AW3:BB4"/>
    <mergeCell ref="BC3:BC5"/>
    <mergeCell ref="AH4:AH5"/>
    <mergeCell ref="AN3:AS3"/>
    <mergeCell ref="AD4:AD5"/>
    <mergeCell ref="AE4:AE5"/>
    <mergeCell ref="B4:B5"/>
    <mergeCell ref="C4:C5"/>
    <mergeCell ref="D4:D5"/>
    <mergeCell ref="E4:E5"/>
    <mergeCell ref="F4:F5"/>
    <mergeCell ref="N3:N5"/>
    <mergeCell ref="O3:O5"/>
    <mergeCell ref="P3:P5"/>
    <mergeCell ref="Q3:Q5"/>
    <mergeCell ref="AF3:AK3"/>
    <mergeCell ref="AJ4:AJ5"/>
    <mergeCell ref="AK4:AK5"/>
    <mergeCell ref="U4:U5"/>
    <mergeCell ref="V4:V5"/>
    <mergeCell ref="W4:W5"/>
    <mergeCell ref="R3:AE3"/>
    <mergeCell ref="T4:T5"/>
    <mergeCell ref="X4:X5"/>
    <mergeCell ref="AA4:AA5"/>
    <mergeCell ref="AB4:AB5"/>
    <mergeCell ref="AC4:AC5"/>
    <mergeCell ref="Y4:Y5"/>
    <mergeCell ref="Z4:Z5"/>
    <mergeCell ref="A1:AU1"/>
    <mergeCell ref="A2:AU2"/>
    <mergeCell ref="A3:A5"/>
    <mergeCell ref="B3:C3"/>
    <mergeCell ref="D3:G3"/>
    <mergeCell ref="H3:H5"/>
    <mergeCell ref="I3:I5"/>
    <mergeCell ref="J3:J5"/>
    <mergeCell ref="K3:K5"/>
    <mergeCell ref="L3:L5"/>
    <mergeCell ref="G4:G5"/>
    <mergeCell ref="R4:R5"/>
    <mergeCell ref="S4:S5"/>
    <mergeCell ref="AL4:AL5"/>
    <mergeCell ref="AM4:AM5"/>
    <mergeCell ref="AI4:AI5"/>
  </mergeCells>
  <dataValidations count="23">
    <dataValidation type="list" allowBlank="1" showInputMessage="1" showErrorMessage="1" sqref="BD6:BD49">
      <formula1>ผู้รายงาน</formula1>
    </dataValidation>
    <dataValidation type="list" allowBlank="1" showInputMessage="1" showErrorMessage="1" sqref="Z6:Z49">
      <formula1>สถานะภาษีรถ</formula1>
    </dataValidation>
    <dataValidation type="list" allowBlank="1" showInputMessage="1" showErrorMessage="1" sqref="BG6:BG49">
      <formula1>รายละเอียดการลงโทษพนักงานขับรถ</formula1>
    </dataValidation>
    <dataValidation type="list" allowBlank="1" showInputMessage="1" showErrorMessage="1" sqref="BE6:BE49">
      <formula1>รายละเอียดการลงโทษผู้ประกอบการฯ</formula1>
    </dataValidation>
    <dataValidation type="list" allowBlank="1" showInputMessage="1" showErrorMessage="1" sqref="I6:I49">
      <formula1>$BO$7:$BO$14</formula1>
    </dataValidation>
    <dataValidation type="list" allowBlank="1" showInputMessage="1" showErrorMessage="1" sqref="AV5:AV49">
      <formula1>สาเหตุ</formula1>
    </dataValidation>
    <dataValidation type="list" allowBlank="1" showInputMessage="1" showErrorMessage="1" sqref="W6:W49">
      <formula1>รายละเอียดมาตรฐานรถ</formula1>
    </dataValidation>
    <dataValidation type="list" allowBlank="1" showInputMessage="1" showErrorMessage="1" sqref="V6:V49">
      <formula1>มาตรฐานรถ</formula1>
    </dataValidation>
    <dataValidation type="list" allowBlank="1" showInputMessage="1" showErrorMessage="1" sqref="S6:S49">
      <formula1>$BW$7:$BW$17</formula1>
    </dataValidation>
    <dataValidation type="list" allowBlank="1" showInputMessage="1" showErrorMessage="1" sqref="AT6:AT49">
      <formula1>$BZ$7:$BZ$23</formula1>
    </dataValidation>
    <dataValidation type="list" allowBlank="1" showInputMessage="1" showErrorMessage="1" sqref="AU6:AU49">
      <formula1>รถต้นเหตุ</formula1>
    </dataValidation>
    <dataValidation type="list" allowBlank="1" showInputMessage="1" showErrorMessage="1" sqref="H6:H49">
      <formula1>บริเวณที่เกิดหตุ</formula1>
    </dataValidation>
    <dataValidation type="list" allowBlank="1" showInputMessage="1" showErrorMessage="1" sqref="J6:J49">
      <formula1>จำนวนช่องจราจร</formula1>
    </dataValidation>
    <dataValidation type="list" allowBlank="1" showInputMessage="1" showErrorMessage="1" sqref="K6:K49">
      <formula1>$BQ$7:$BQ$11</formula1>
    </dataValidation>
    <dataValidation type="list" allowBlank="1" showInputMessage="1" showErrorMessage="1" sqref="L6:L49">
      <formula1>ชนิดผิวทาง</formula1>
    </dataValidation>
    <dataValidation type="list" allowBlank="1" showInputMessage="1" showErrorMessage="1" sqref="M6:M49">
      <formula1>ลักษณะทาง</formula1>
    </dataValidation>
    <dataValidation type="list" allowBlank="1" showInputMessage="1" showErrorMessage="1" sqref="N6:N49">
      <formula1>การควบคุมจราจร</formula1>
    </dataValidation>
    <dataValidation type="list" allowBlank="1" showInputMessage="1" showErrorMessage="1" sqref="O6:O49">
      <formula1>ทัศนวิสัย_สภาพแวดล้อม</formula1>
    </dataValidation>
    <dataValidation type="list" allowBlank="1" showInputMessage="1" showErrorMessage="1" sqref="P6:P49">
      <formula1>$BV$7:$BV$12</formula1>
    </dataValidation>
    <dataValidation type="list" allowBlank="1" showInputMessage="1" showErrorMessage="1" sqref="BB24:BB49 BB19:BB22 BB6:BB17">
      <formula1>$CD$7:$CD$23</formula1>
    </dataValidation>
    <dataValidation type="list" allowBlank="1" showInputMessage="1" showErrorMessage="1" sqref="W4 W1:Z2">
      <formula1>$BY$6:$BY$8</formula1>
    </dataValidation>
    <dataValidation type="list" allowBlank="1" showInputMessage="1" showErrorMessage="1" sqref="V1:V2 V4">
      <formula1>$BX$6:$BX$14</formula1>
    </dataValidation>
    <dataValidation type="list" allowBlank="1" showInputMessage="1" showErrorMessage="1" sqref="S1:U2">
      <formula1>$BW$6:$BW$8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topLeftCell="D1" workbookViewId="0">
      <selection activeCell="O8" sqref="O8"/>
    </sheetView>
  </sheetViews>
  <sheetFormatPr defaultRowHeight="14.25" x14ac:dyDescent="0.2"/>
  <cols>
    <col min="2" max="2" width="12" customWidth="1"/>
    <col min="13" max="13" width="44.75" customWidth="1"/>
    <col min="15" max="22" width="7.5" customWidth="1"/>
  </cols>
  <sheetData>
    <row r="1" spans="1:24" ht="30.75" x14ac:dyDescent="0.7">
      <c r="A1" s="1065" t="s">
        <v>1547</v>
      </c>
      <c r="B1" s="1065"/>
      <c r="C1" s="1065"/>
      <c r="D1" s="1065"/>
      <c r="E1" s="1065"/>
      <c r="F1" s="1065"/>
      <c r="G1" s="1065"/>
      <c r="H1" s="1065"/>
      <c r="I1" s="1065"/>
      <c r="J1" s="1065"/>
      <c r="K1" s="1065"/>
      <c r="L1" s="1065"/>
      <c r="M1" s="1065"/>
      <c r="N1" s="1065"/>
      <c r="O1" s="1065"/>
      <c r="P1" s="1065"/>
      <c r="Q1" s="1065"/>
      <c r="R1" s="1065"/>
      <c r="S1" s="1065"/>
      <c r="T1" s="1065"/>
      <c r="U1" s="1065"/>
      <c r="V1" s="1065"/>
      <c r="W1" s="1065"/>
      <c r="X1" s="1065"/>
    </row>
    <row r="2" spans="1:24" ht="30.75" x14ac:dyDescent="0.7">
      <c r="A2" s="1066" t="s">
        <v>1363</v>
      </c>
      <c r="B2" s="1066"/>
      <c r="C2" s="1066"/>
      <c r="D2" s="1066"/>
      <c r="E2" s="1066"/>
      <c r="F2" s="1066"/>
      <c r="G2" s="1066"/>
      <c r="H2" s="1066"/>
      <c r="I2" s="1066"/>
      <c r="J2" s="1066"/>
      <c r="K2" s="1066"/>
      <c r="L2" s="1066"/>
      <c r="M2" s="1066"/>
      <c r="N2" s="1066"/>
      <c r="O2" s="1066"/>
      <c r="P2" s="1066"/>
      <c r="Q2" s="1066"/>
      <c r="R2" s="1066"/>
      <c r="S2" s="1066"/>
      <c r="T2" s="1066"/>
      <c r="U2" s="1066"/>
      <c r="V2" s="1066"/>
      <c r="W2" s="1066"/>
      <c r="X2" s="1066"/>
    </row>
    <row r="3" spans="1:24" ht="21.75" x14ac:dyDescent="0.5">
      <c r="A3" s="201"/>
      <c r="B3" s="202" t="s">
        <v>1364</v>
      </c>
      <c r="C3" s="203" t="s">
        <v>1365</v>
      </c>
      <c r="D3" s="1067" t="s">
        <v>165</v>
      </c>
      <c r="E3" s="1068"/>
      <c r="F3" s="1068"/>
      <c r="G3" s="1069"/>
      <c r="H3" s="201" t="s">
        <v>190</v>
      </c>
      <c r="I3" s="201" t="s">
        <v>1366</v>
      </c>
      <c r="J3" s="201" t="s">
        <v>1367</v>
      </c>
      <c r="K3" s="1070" t="s">
        <v>1368</v>
      </c>
      <c r="L3" s="1071"/>
      <c r="M3" s="201"/>
      <c r="N3" s="201"/>
      <c r="O3" s="1067" t="s">
        <v>1369</v>
      </c>
      <c r="P3" s="1068"/>
      <c r="Q3" s="1068"/>
      <c r="R3" s="1068"/>
      <c r="S3" s="1068"/>
      <c r="T3" s="1068"/>
      <c r="U3" s="1068"/>
      <c r="V3" s="1069"/>
      <c r="W3" s="204"/>
      <c r="X3" s="204"/>
    </row>
    <row r="4" spans="1:24" ht="21.75" x14ac:dyDescent="0.5">
      <c r="A4" s="205" t="s">
        <v>163</v>
      </c>
      <c r="B4" s="206" t="s">
        <v>1370</v>
      </c>
      <c r="C4" s="207" t="s">
        <v>1370</v>
      </c>
      <c r="D4" s="205" t="s">
        <v>1371</v>
      </c>
      <c r="E4" s="205" t="s">
        <v>187</v>
      </c>
      <c r="F4" s="205" t="s">
        <v>188</v>
      </c>
      <c r="G4" s="205" t="s">
        <v>189</v>
      </c>
      <c r="H4" s="205" t="s">
        <v>1370</v>
      </c>
      <c r="I4" s="205" t="s">
        <v>194</v>
      </c>
      <c r="J4" s="205" t="s">
        <v>191</v>
      </c>
      <c r="K4" s="1041" t="s">
        <v>1372</v>
      </c>
      <c r="L4" s="1041" t="s">
        <v>106</v>
      </c>
      <c r="M4" s="205" t="s">
        <v>1373</v>
      </c>
      <c r="N4" s="205" t="s">
        <v>1374</v>
      </c>
      <c r="O4" s="1078" t="s">
        <v>1372</v>
      </c>
      <c r="P4" s="1079"/>
      <c r="Q4" s="1080" t="s">
        <v>106</v>
      </c>
      <c r="R4" s="1081"/>
      <c r="S4" s="1080" t="s">
        <v>212</v>
      </c>
      <c r="T4" s="1081"/>
      <c r="U4" s="1067" t="s">
        <v>213</v>
      </c>
      <c r="V4" s="1069"/>
      <c r="W4" s="205" t="s">
        <v>124</v>
      </c>
      <c r="X4" s="205" t="s">
        <v>214</v>
      </c>
    </row>
    <row r="5" spans="1:24" ht="21.75" x14ac:dyDescent="0.5">
      <c r="A5" s="210"/>
      <c r="B5" s="211"/>
      <c r="C5" s="212"/>
      <c r="D5" s="213"/>
      <c r="E5" s="213"/>
      <c r="F5" s="213"/>
      <c r="G5" s="213"/>
      <c r="H5" s="213"/>
      <c r="I5" s="213"/>
      <c r="J5" s="213"/>
      <c r="K5" s="1041"/>
      <c r="L5" s="1041"/>
      <c r="M5" s="213"/>
      <c r="N5" s="213"/>
      <c r="O5" s="252" t="s">
        <v>218</v>
      </c>
      <c r="P5" s="252" t="s">
        <v>219</v>
      </c>
      <c r="Q5" s="252" t="s">
        <v>218</v>
      </c>
      <c r="R5" s="252" t="s">
        <v>219</v>
      </c>
      <c r="S5" s="252" t="s">
        <v>218</v>
      </c>
      <c r="T5" s="252" t="s">
        <v>219</v>
      </c>
      <c r="U5" s="210" t="s">
        <v>218</v>
      </c>
      <c r="V5" s="210" t="s">
        <v>219</v>
      </c>
      <c r="W5" s="213"/>
      <c r="X5" s="213"/>
    </row>
    <row r="6" spans="1:24" ht="88.5" customHeight="1" x14ac:dyDescent="0.2">
      <c r="A6" s="216">
        <v>1</v>
      </c>
      <c r="B6" s="253">
        <v>42826</v>
      </c>
      <c r="C6" s="218">
        <v>6.4</v>
      </c>
      <c r="D6" s="88" t="s">
        <v>1548</v>
      </c>
      <c r="E6" s="88" t="s">
        <v>1535</v>
      </c>
      <c r="F6" s="216" t="s">
        <v>1535</v>
      </c>
      <c r="G6" s="88" t="s">
        <v>607</v>
      </c>
      <c r="H6" s="88" t="s">
        <v>1549</v>
      </c>
      <c r="I6" s="88" t="s">
        <v>1550</v>
      </c>
      <c r="J6" s="88" t="s">
        <v>1551</v>
      </c>
      <c r="K6" s="88">
        <v>1</v>
      </c>
      <c r="L6" s="88">
        <v>0</v>
      </c>
      <c r="M6" s="219" t="s">
        <v>1552</v>
      </c>
      <c r="N6" s="88" t="s">
        <v>1553</v>
      </c>
      <c r="O6" s="221">
        <v>0</v>
      </c>
      <c r="P6" s="221">
        <v>0</v>
      </c>
      <c r="Q6" s="221">
        <v>0</v>
      </c>
      <c r="R6" s="221">
        <v>0</v>
      </c>
      <c r="S6" s="221">
        <v>1</v>
      </c>
      <c r="T6" s="221">
        <v>0</v>
      </c>
      <c r="U6" s="221">
        <f>SUM(O6+Q6+S6)</f>
        <v>1</v>
      </c>
      <c r="V6" s="221">
        <f>SUM(P6+R6+T6)</f>
        <v>0</v>
      </c>
      <c r="W6" s="88" t="s">
        <v>122</v>
      </c>
      <c r="X6" s="88" t="s">
        <v>1554</v>
      </c>
    </row>
    <row r="7" spans="1:24" ht="88.5" customHeight="1" x14ac:dyDescent="0.5">
      <c r="A7" s="216">
        <v>2</v>
      </c>
      <c r="B7" s="253">
        <v>42826</v>
      </c>
      <c r="C7" s="218">
        <v>14.25</v>
      </c>
      <c r="D7" s="254" t="s">
        <v>1555</v>
      </c>
      <c r="E7" s="216" t="s">
        <v>1556</v>
      </c>
      <c r="F7" s="216" t="s">
        <v>1557</v>
      </c>
      <c r="G7" s="216" t="s">
        <v>743</v>
      </c>
      <c r="H7" s="255" t="s">
        <v>1558</v>
      </c>
      <c r="I7" s="88" t="s">
        <v>1559</v>
      </c>
      <c r="J7" s="88" t="s">
        <v>1560</v>
      </c>
      <c r="K7" s="88">
        <v>1</v>
      </c>
      <c r="L7" s="88">
        <v>0</v>
      </c>
      <c r="M7" s="219" t="s">
        <v>1561</v>
      </c>
      <c r="N7" s="88" t="s">
        <v>1562</v>
      </c>
      <c r="O7" s="227">
        <v>0</v>
      </c>
      <c r="P7" s="221">
        <v>1</v>
      </c>
      <c r="Q7" s="221">
        <v>0</v>
      </c>
      <c r="R7" s="221">
        <v>0</v>
      </c>
      <c r="S7" s="227">
        <v>0</v>
      </c>
      <c r="T7" s="227">
        <v>0</v>
      </c>
      <c r="U7" s="221">
        <f t="shared" ref="U7:V10" si="0">SUM(O7+Q7+S7)</f>
        <v>0</v>
      </c>
      <c r="V7" s="221">
        <f t="shared" si="0"/>
        <v>1</v>
      </c>
      <c r="W7" s="88" t="s">
        <v>115</v>
      </c>
      <c r="X7" s="88" t="s">
        <v>1381</v>
      </c>
    </row>
    <row r="8" spans="1:24" ht="88.5" customHeight="1" x14ac:dyDescent="0.2">
      <c r="A8" s="216">
        <v>3</v>
      </c>
      <c r="B8" s="253">
        <v>42826</v>
      </c>
      <c r="C8" s="218">
        <v>12.3</v>
      </c>
      <c r="D8" s="88" t="s">
        <v>1563</v>
      </c>
      <c r="E8" s="216" t="s">
        <v>347</v>
      </c>
      <c r="F8" s="216" t="s">
        <v>348</v>
      </c>
      <c r="G8" s="216" t="s">
        <v>229</v>
      </c>
      <c r="H8" s="216" t="s">
        <v>1564</v>
      </c>
      <c r="I8" s="88" t="s">
        <v>1565</v>
      </c>
      <c r="J8" s="88" t="s">
        <v>1566</v>
      </c>
      <c r="K8" s="216">
        <v>1</v>
      </c>
      <c r="L8" s="216">
        <v>0</v>
      </c>
      <c r="M8" s="219" t="s">
        <v>1567</v>
      </c>
      <c r="N8" s="88" t="s">
        <v>1568</v>
      </c>
      <c r="O8" s="227">
        <v>0</v>
      </c>
      <c r="P8" s="227">
        <v>0</v>
      </c>
      <c r="Q8" s="227">
        <v>0</v>
      </c>
      <c r="R8" s="227">
        <v>0</v>
      </c>
      <c r="S8" s="227">
        <v>0</v>
      </c>
      <c r="T8" s="227">
        <v>0</v>
      </c>
      <c r="U8" s="221">
        <f t="shared" si="0"/>
        <v>0</v>
      </c>
      <c r="V8" s="221">
        <f t="shared" si="0"/>
        <v>0</v>
      </c>
      <c r="W8" s="216" t="s">
        <v>115</v>
      </c>
      <c r="X8" s="88" t="s">
        <v>1569</v>
      </c>
    </row>
    <row r="9" spans="1:24" ht="88.5" customHeight="1" x14ac:dyDescent="0.2">
      <c r="A9" s="216">
        <v>4</v>
      </c>
      <c r="B9" s="253">
        <v>42826</v>
      </c>
      <c r="C9" s="218">
        <v>0.84027777777777779</v>
      </c>
      <c r="D9" s="88" t="s">
        <v>1570</v>
      </c>
      <c r="E9" s="216" t="s">
        <v>1571</v>
      </c>
      <c r="F9" s="216" t="s">
        <v>1417</v>
      </c>
      <c r="G9" s="216" t="s">
        <v>654</v>
      </c>
      <c r="H9" s="216" t="s">
        <v>1572</v>
      </c>
      <c r="I9" s="88" t="s">
        <v>1573</v>
      </c>
      <c r="J9" s="88" t="s">
        <v>1574</v>
      </c>
      <c r="K9" s="216">
        <v>0</v>
      </c>
      <c r="L9" s="216">
        <v>1</v>
      </c>
      <c r="M9" s="219" t="s">
        <v>1575</v>
      </c>
      <c r="N9" s="88" t="s">
        <v>1576</v>
      </c>
      <c r="O9" s="227">
        <v>0</v>
      </c>
      <c r="P9" s="227">
        <v>0</v>
      </c>
      <c r="Q9" s="227">
        <v>0</v>
      </c>
      <c r="R9" s="227">
        <v>0</v>
      </c>
      <c r="S9" s="227">
        <v>0</v>
      </c>
      <c r="T9" s="227">
        <v>3</v>
      </c>
      <c r="U9" s="221">
        <f t="shared" si="0"/>
        <v>0</v>
      </c>
      <c r="V9" s="221">
        <f t="shared" si="0"/>
        <v>3</v>
      </c>
      <c r="W9" s="216" t="s">
        <v>122</v>
      </c>
      <c r="X9" s="88" t="s">
        <v>1391</v>
      </c>
    </row>
    <row r="10" spans="1:24" ht="88.5" customHeight="1" x14ac:dyDescent="0.2">
      <c r="A10" s="216">
        <v>5</v>
      </c>
      <c r="B10" s="253">
        <v>42827</v>
      </c>
      <c r="C10" s="218" t="s">
        <v>1577</v>
      </c>
      <c r="D10" s="88" t="s">
        <v>1578</v>
      </c>
      <c r="E10" s="216" t="s">
        <v>1579</v>
      </c>
      <c r="F10" s="216" t="s">
        <v>1580</v>
      </c>
      <c r="G10" s="216" t="s">
        <v>1468</v>
      </c>
      <c r="H10" s="216" t="s">
        <v>1581</v>
      </c>
      <c r="I10" s="216" t="s">
        <v>290</v>
      </c>
      <c r="J10" s="88" t="s">
        <v>1582</v>
      </c>
      <c r="K10" s="216">
        <v>0</v>
      </c>
      <c r="L10" s="216">
        <v>1</v>
      </c>
      <c r="M10" s="219" t="s">
        <v>1583</v>
      </c>
      <c r="N10" s="88" t="s">
        <v>1584</v>
      </c>
      <c r="O10" s="227">
        <v>0</v>
      </c>
      <c r="P10" s="227">
        <v>0</v>
      </c>
      <c r="Q10" s="227">
        <v>0</v>
      </c>
      <c r="R10" s="227">
        <v>5</v>
      </c>
      <c r="S10" s="227">
        <v>0</v>
      </c>
      <c r="T10" s="227">
        <v>0</v>
      </c>
      <c r="U10" s="221">
        <f t="shared" si="0"/>
        <v>0</v>
      </c>
      <c r="V10" s="221">
        <f t="shared" si="0"/>
        <v>5</v>
      </c>
      <c r="W10" s="216" t="s">
        <v>115</v>
      </c>
      <c r="X10" s="216" t="s">
        <v>1391</v>
      </c>
    </row>
    <row r="11" spans="1:24" ht="88.5" customHeight="1" x14ac:dyDescent="0.2">
      <c r="A11" s="216">
        <v>6</v>
      </c>
      <c r="B11" s="253">
        <v>42828</v>
      </c>
      <c r="C11" s="231" t="s">
        <v>1585</v>
      </c>
      <c r="D11" s="88" t="s">
        <v>1586</v>
      </c>
      <c r="E11" s="216" t="s">
        <v>1587</v>
      </c>
      <c r="F11" s="216" t="s">
        <v>662</v>
      </c>
      <c r="G11" s="216" t="s">
        <v>1588</v>
      </c>
      <c r="H11" s="88" t="s">
        <v>1589</v>
      </c>
      <c r="I11" s="88" t="s">
        <v>1590</v>
      </c>
      <c r="J11" s="88" t="s">
        <v>1591</v>
      </c>
      <c r="K11" s="88">
        <v>1</v>
      </c>
      <c r="L11" s="88">
        <v>0</v>
      </c>
      <c r="M11" s="219" t="s">
        <v>1592</v>
      </c>
      <c r="N11" s="88" t="s">
        <v>1593</v>
      </c>
      <c r="O11" s="246">
        <v>0</v>
      </c>
      <c r="P11" s="247">
        <v>24</v>
      </c>
      <c r="Q11" s="247">
        <v>0</v>
      </c>
      <c r="R11" s="247">
        <v>0</v>
      </c>
      <c r="S11" s="246">
        <v>0</v>
      </c>
      <c r="T11" s="246">
        <v>0</v>
      </c>
      <c r="U11" s="246">
        <f>SUM(O11+Q11+S11)</f>
        <v>0</v>
      </c>
      <c r="V11" s="246">
        <f>SUM(P11+R11+T11)</f>
        <v>24</v>
      </c>
      <c r="W11" s="88" t="s">
        <v>1594</v>
      </c>
      <c r="X11" s="88" t="s">
        <v>1381</v>
      </c>
    </row>
    <row r="12" spans="1:24" ht="88.5" customHeight="1" x14ac:dyDescent="0.2">
      <c r="A12" s="216">
        <v>7</v>
      </c>
      <c r="B12" s="225">
        <v>241157</v>
      </c>
      <c r="C12" s="216" t="s">
        <v>1392</v>
      </c>
      <c r="D12" s="88" t="s">
        <v>1393</v>
      </c>
      <c r="E12" s="216" t="s">
        <v>1394</v>
      </c>
      <c r="F12" s="216" t="s">
        <v>1395</v>
      </c>
      <c r="G12" s="216" t="s">
        <v>1396</v>
      </c>
      <c r="H12" s="222" t="s">
        <v>1397</v>
      </c>
      <c r="I12" s="88" t="s">
        <v>1398</v>
      </c>
      <c r="J12" s="88" t="s">
        <v>1399</v>
      </c>
      <c r="K12" s="88">
        <v>1</v>
      </c>
      <c r="L12" s="88">
        <v>1</v>
      </c>
      <c r="M12" s="219" t="s">
        <v>1400</v>
      </c>
      <c r="N12" s="88" t="s">
        <v>1401</v>
      </c>
      <c r="O12" s="227">
        <v>0</v>
      </c>
      <c r="P12" s="256">
        <v>4</v>
      </c>
      <c r="Q12" s="221">
        <v>2</v>
      </c>
      <c r="R12" s="221">
        <v>0</v>
      </c>
      <c r="S12" s="227">
        <v>0</v>
      </c>
      <c r="T12" s="227">
        <v>0</v>
      </c>
      <c r="U12" s="246">
        <f t="shared" ref="U12:V26" si="1">SUM(O12+Q12+S12)</f>
        <v>2</v>
      </c>
      <c r="V12" s="246">
        <f t="shared" si="1"/>
        <v>4</v>
      </c>
      <c r="W12" s="88" t="s">
        <v>1402</v>
      </c>
      <c r="X12" s="88" t="s">
        <v>1403</v>
      </c>
    </row>
    <row r="13" spans="1:24" ht="88.5" customHeight="1" x14ac:dyDescent="0.2">
      <c r="A13" s="216">
        <v>8</v>
      </c>
      <c r="B13" s="225">
        <v>241158</v>
      </c>
      <c r="C13" s="257" t="s">
        <v>1585</v>
      </c>
      <c r="D13" s="88" t="s">
        <v>1595</v>
      </c>
      <c r="E13" s="88" t="s">
        <v>1596</v>
      </c>
      <c r="F13" s="88" t="s">
        <v>1597</v>
      </c>
      <c r="G13" s="88" t="s">
        <v>1509</v>
      </c>
      <c r="H13" s="88" t="s">
        <v>1598</v>
      </c>
      <c r="I13" s="88" t="s">
        <v>1599</v>
      </c>
      <c r="J13" s="88" t="s">
        <v>1600</v>
      </c>
      <c r="K13" s="88">
        <v>1</v>
      </c>
      <c r="L13" s="88">
        <v>0</v>
      </c>
      <c r="M13" s="219" t="s">
        <v>1601</v>
      </c>
      <c r="N13" s="88" t="s">
        <v>1602</v>
      </c>
      <c r="O13" s="227">
        <v>1</v>
      </c>
      <c r="P13" s="221">
        <v>3</v>
      </c>
      <c r="Q13" s="221">
        <v>0</v>
      </c>
      <c r="R13" s="221">
        <v>0</v>
      </c>
      <c r="S13" s="227">
        <v>0</v>
      </c>
      <c r="T13" s="227">
        <v>0</v>
      </c>
      <c r="U13" s="246">
        <f t="shared" si="1"/>
        <v>1</v>
      </c>
      <c r="V13" s="246">
        <f t="shared" si="1"/>
        <v>3</v>
      </c>
      <c r="W13" s="88" t="s">
        <v>115</v>
      </c>
      <c r="X13" s="88" t="s">
        <v>1403</v>
      </c>
    </row>
    <row r="14" spans="1:24" ht="88.5" customHeight="1" x14ac:dyDescent="0.2">
      <c r="A14" s="216">
        <v>9</v>
      </c>
      <c r="B14" s="225">
        <v>241159</v>
      </c>
      <c r="C14" s="231">
        <v>0.3263888888888889</v>
      </c>
      <c r="D14" s="258" t="s">
        <v>1603</v>
      </c>
      <c r="E14" s="216" t="s">
        <v>1604</v>
      </c>
      <c r="F14" s="216" t="s">
        <v>1557</v>
      </c>
      <c r="G14" s="216" t="s">
        <v>743</v>
      </c>
      <c r="H14" s="88" t="s">
        <v>1605</v>
      </c>
      <c r="I14" s="88" t="s">
        <v>1606</v>
      </c>
      <c r="J14" s="88" t="s">
        <v>1607</v>
      </c>
      <c r="K14" s="88">
        <v>1</v>
      </c>
      <c r="L14" s="88">
        <v>0</v>
      </c>
      <c r="M14" s="219" t="s">
        <v>1608</v>
      </c>
      <c r="N14" s="88" t="s">
        <v>1609</v>
      </c>
      <c r="O14" s="227">
        <v>0</v>
      </c>
      <c r="P14" s="221">
        <v>26</v>
      </c>
      <c r="Q14" s="221">
        <v>0</v>
      </c>
      <c r="R14" s="221">
        <v>0</v>
      </c>
      <c r="S14" s="227">
        <v>0</v>
      </c>
      <c r="T14" s="227">
        <v>0</v>
      </c>
      <c r="U14" s="246">
        <f t="shared" si="1"/>
        <v>0</v>
      </c>
      <c r="V14" s="246">
        <f t="shared" si="1"/>
        <v>26</v>
      </c>
      <c r="W14" s="88" t="s">
        <v>1539</v>
      </c>
      <c r="X14" s="88" t="s">
        <v>1610</v>
      </c>
    </row>
    <row r="15" spans="1:24" ht="88.5" customHeight="1" x14ac:dyDescent="0.2">
      <c r="A15" s="216">
        <v>10</v>
      </c>
      <c r="B15" s="225">
        <v>241159</v>
      </c>
      <c r="C15" s="231">
        <v>0.47916666666666669</v>
      </c>
      <c r="D15" s="88" t="s">
        <v>1611</v>
      </c>
      <c r="E15" s="216" t="s">
        <v>500</v>
      </c>
      <c r="F15" s="216" t="s">
        <v>228</v>
      </c>
      <c r="G15" s="216" t="s">
        <v>928</v>
      </c>
      <c r="H15" s="88" t="s">
        <v>1612</v>
      </c>
      <c r="I15" s="88" t="s">
        <v>1613</v>
      </c>
      <c r="J15" s="88" t="s">
        <v>1614</v>
      </c>
      <c r="K15" s="88">
        <v>1</v>
      </c>
      <c r="L15" s="88">
        <v>0</v>
      </c>
      <c r="M15" s="219" t="s">
        <v>1615</v>
      </c>
      <c r="N15" s="88" t="s">
        <v>1616</v>
      </c>
      <c r="O15" s="227">
        <v>0</v>
      </c>
      <c r="P15" s="221">
        <v>16</v>
      </c>
      <c r="Q15" s="221">
        <v>0</v>
      </c>
      <c r="R15" s="221">
        <v>0</v>
      </c>
      <c r="S15" s="227">
        <v>0</v>
      </c>
      <c r="T15" s="227">
        <v>0</v>
      </c>
      <c r="U15" s="227">
        <f t="shared" si="1"/>
        <v>0</v>
      </c>
      <c r="V15" s="227">
        <f t="shared" si="1"/>
        <v>16</v>
      </c>
      <c r="W15" s="88" t="s">
        <v>1539</v>
      </c>
      <c r="X15" s="88" t="s">
        <v>1617</v>
      </c>
    </row>
    <row r="16" spans="1:24" ht="88.5" customHeight="1" x14ac:dyDescent="0.2">
      <c r="A16" s="216">
        <v>11</v>
      </c>
      <c r="B16" s="225">
        <v>241160</v>
      </c>
      <c r="C16" s="231">
        <v>0.125</v>
      </c>
      <c r="D16" s="88" t="s">
        <v>1618</v>
      </c>
      <c r="E16" s="216" t="s">
        <v>1619</v>
      </c>
      <c r="F16" s="216" t="s">
        <v>1619</v>
      </c>
      <c r="G16" s="216" t="s">
        <v>359</v>
      </c>
      <c r="H16" s="222" t="s">
        <v>1620</v>
      </c>
      <c r="I16" s="88" t="s">
        <v>1621</v>
      </c>
      <c r="J16" s="88" t="s">
        <v>1622</v>
      </c>
      <c r="K16" s="88">
        <v>1</v>
      </c>
      <c r="L16" s="88">
        <v>0</v>
      </c>
      <c r="M16" s="219" t="s">
        <v>1623</v>
      </c>
      <c r="N16" s="88" t="s">
        <v>1624</v>
      </c>
      <c r="O16" s="227">
        <v>3</v>
      </c>
      <c r="P16" s="221">
        <v>22</v>
      </c>
      <c r="Q16" s="221">
        <v>0</v>
      </c>
      <c r="R16" s="221">
        <v>0</v>
      </c>
      <c r="S16" s="227">
        <v>0</v>
      </c>
      <c r="T16" s="227">
        <v>0</v>
      </c>
      <c r="U16" s="227">
        <f t="shared" si="1"/>
        <v>3</v>
      </c>
      <c r="V16" s="227">
        <f t="shared" si="1"/>
        <v>22</v>
      </c>
      <c r="W16" s="88" t="s">
        <v>1539</v>
      </c>
      <c r="X16" s="88" t="s">
        <v>1625</v>
      </c>
    </row>
    <row r="17" spans="1:24" ht="88.5" customHeight="1" x14ac:dyDescent="0.2">
      <c r="A17" s="230">
        <v>12</v>
      </c>
      <c r="B17" s="225">
        <v>241160</v>
      </c>
      <c r="C17" s="231" t="s">
        <v>1626</v>
      </c>
      <c r="D17" s="88" t="s">
        <v>1627</v>
      </c>
      <c r="E17" s="216" t="s">
        <v>1301</v>
      </c>
      <c r="F17" s="216" t="s">
        <v>228</v>
      </c>
      <c r="G17" s="216" t="s">
        <v>477</v>
      </c>
      <c r="H17" s="88" t="s">
        <v>1628</v>
      </c>
      <c r="I17" s="88" t="s">
        <v>1629</v>
      </c>
      <c r="J17" s="88" t="s">
        <v>1630</v>
      </c>
      <c r="K17" s="88">
        <v>1</v>
      </c>
      <c r="L17" s="88">
        <v>0</v>
      </c>
      <c r="M17" s="219" t="s">
        <v>1631</v>
      </c>
      <c r="N17" s="88" t="s">
        <v>1632</v>
      </c>
      <c r="O17" s="227">
        <v>0</v>
      </c>
      <c r="P17" s="221">
        <v>0</v>
      </c>
      <c r="Q17" s="221">
        <v>0</v>
      </c>
      <c r="R17" s="221">
        <v>0</v>
      </c>
      <c r="S17" s="227">
        <v>0</v>
      </c>
      <c r="T17" s="227">
        <v>0</v>
      </c>
      <c r="U17" s="227">
        <f t="shared" si="1"/>
        <v>0</v>
      </c>
      <c r="V17" s="227">
        <f t="shared" si="1"/>
        <v>0</v>
      </c>
      <c r="W17" s="88" t="s">
        <v>1539</v>
      </c>
      <c r="X17" s="88" t="s">
        <v>1633</v>
      </c>
    </row>
    <row r="18" spans="1:24" ht="88.5" customHeight="1" x14ac:dyDescent="0.2">
      <c r="A18" s="230">
        <v>13</v>
      </c>
      <c r="B18" s="225">
        <v>241161</v>
      </c>
      <c r="C18" s="216" t="s">
        <v>1634</v>
      </c>
      <c r="D18" s="88" t="s">
        <v>1635</v>
      </c>
      <c r="E18" s="216" t="s">
        <v>1636</v>
      </c>
      <c r="F18" s="216" t="s">
        <v>1637</v>
      </c>
      <c r="G18" s="216" t="s">
        <v>229</v>
      </c>
      <c r="H18" s="88" t="s">
        <v>1638</v>
      </c>
      <c r="I18" s="88" t="s">
        <v>1419</v>
      </c>
      <c r="J18" s="222" t="s">
        <v>1639</v>
      </c>
      <c r="K18" s="88">
        <v>1</v>
      </c>
      <c r="L18" s="88">
        <v>0</v>
      </c>
      <c r="M18" s="219" t="s">
        <v>1640</v>
      </c>
      <c r="N18" s="88" t="s">
        <v>1641</v>
      </c>
      <c r="O18" s="227">
        <v>0</v>
      </c>
      <c r="P18" s="221">
        <v>0</v>
      </c>
      <c r="Q18" s="221">
        <v>0</v>
      </c>
      <c r="R18" s="221">
        <v>0</v>
      </c>
      <c r="S18" s="227">
        <v>0</v>
      </c>
      <c r="T18" s="227">
        <v>0</v>
      </c>
      <c r="U18" s="227">
        <f t="shared" si="1"/>
        <v>0</v>
      </c>
      <c r="V18" s="227">
        <f t="shared" si="1"/>
        <v>0</v>
      </c>
      <c r="W18" s="88" t="s">
        <v>122</v>
      </c>
      <c r="X18" s="88" t="s">
        <v>1642</v>
      </c>
    </row>
    <row r="19" spans="1:24" ht="88.5" customHeight="1" x14ac:dyDescent="0.2">
      <c r="A19" s="230">
        <v>14</v>
      </c>
      <c r="B19" s="225">
        <v>241161</v>
      </c>
      <c r="C19" s="234">
        <v>0.20833333333333334</v>
      </c>
      <c r="D19" s="88" t="s">
        <v>1643</v>
      </c>
      <c r="E19" s="88" t="s">
        <v>1644</v>
      </c>
      <c r="F19" s="88" t="s">
        <v>1645</v>
      </c>
      <c r="G19" s="88" t="s">
        <v>928</v>
      </c>
      <c r="H19" s="88" t="s">
        <v>1646</v>
      </c>
      <c r="I19" s="88" t="s">
        <v>1419</v>
      </c>
      <c r="J19" s="222" t="s">
        <v>1647</v>
      </c>
      <c r="K19" s="88">
        <v>1</v>
      </c>
      <c r="L19" s="88">
        <v>0</v>
      </c>
      <c r="M19" s="219" t="s">
        <v>1648</v>
      </c>
      <c r="N19" s="88" t="s">
        <v>1649</v>
      </c>
      <c r="O19" s="227">
        <v>0</v>
      </c>
      <c r="P19" s="221">
        <v>2</v>
      </c>
      <c r="Q19" s="221">
        <v>0</v>
      </c>
      <c r="R19" s="221">
        <v>0</v>
      </c>
      <c r="S19" s="227">
        <v>0</v>
      </c>
      <c r="T19" s="227">
        <v>0</v>
      </c>
      <c r="U19" s="227">
        <f t="shared" si="1"/>
        <v>0</v>
      </c>
      <c r="V19" s="227">
        <f t="shared" si="1"/>
        <v>2</v>
      </c>
      <c r="W19" s="88" t="s">
        <v>1539</v>
      </c>
      <c r="X19" s="88" t="s">
        <v>1650</v>
      </c>
    </row>
    <row r="20" spans="1:24" ht="88.5" customHeight="1" x14ac:dyDescent="0.2">
      <c r="A20" s="216">
        <v>15</v>
      </c>
      <c r="B20" s="225">
        <v>241161</v>
      </c>
      <c r="C20" s="234">
        <v>0.98611111111111116</v>
      </c>
      <c r="D20" s="76" t="s">
        <v>1651</v>
      </c>
      <c r="E20" s="88" t="s">
        <v>1652</v>
      </c>
      <c r="F20" s="88" t="s">
        <v>1653</v>
      </c>
      <c r="G20" s="88" t="s">
        <v>928</v>
      </c>
      <c r="H20" s="216" t="s">
        <v>1654</v>
      </c>
      <c r="I20" s="88" t="s">
        <v>1655</v>
      </c>
      <c r="J20" s="88" t="s">
        <v>1656</v>
      </c>
      <c r="K20" s="216">
        <v>1</v>
      </c>
      <c r="L20" s="216">
        <v>0</v>
      </c>
      <c r="M20" s="219" t="s">
        <v>1657</v>
      </c>
      <c r="N20" s="88" t="s">
        <v>1658</v>
      </c>
      <c r="O20" s="227">
        <v>0</v>
      </c>
      <c r="P20" s="221">
        <v>0</v>
      </c>
      <c r="Q20" s="221">
        <v>0</v>
      </c>
      <c r="R20" s="221">
        <v>0</v>
      </c>
      <c r="S20" s="227">
        <v>1</v>
      </c>
      <c r="T20" s="227">
        <v>0</v>
      </c>
      <c r="U20" s="227">
        <f t="shared" si="1"/>
        <v>1</v>
      </c>
      <c r="V20" s="227">
        <f t="shared" si="1"/>
        <v>0</v>
      </c>
      <c r="W20" s="216" t="s">
        <v>115</v>
      </c>
      <c r="X20" s="88" t="s">
        <v>1659</v>
      </c>
    </row>
    <row r="21" spans="1:24" ht="88.5" customHeight="1" x14ac:dyDescent="0.2">
      <c r="A21" s="230">
        <v>16</v>
      </c>
      <c r="B21" s="225">
        <v>241162</v>
      </c>
      <c r="C21" s="234" t="s">
        <v>1660</v>
      </c>
      <c r="D21" s="88" t="s">
        <v>1661</v>
      </c>
      <c r="E21" s="88" t="s">
        <v>1662</v>
      </c>
      <c r="F21" s="88" t="s">
        <v>228</v>
      </c>
      <c r="G21" s="88" t="s">
        <v>229</v>
      </c>
      <c r="H21" s="88" t="s">
        <v>1663</v>
      </c>
      <c r="I21" s="88" t="s">
        <v>1664</v>
      </c>
      <c r="J21" s="222" t="s">
        <v>1665</v>
      </c>
      <c r="K21" s="88">
        <v>1</v>
      </c>
      <c r="L21" s="88">
        <v>0</v>
      </c>
      <c r="M21" s="219" t="s">
        <v>1666</v>
      </c>
      <c r="N21" s="88" t="s">
        <v>1667</v>
      </c>
      <c r="O21" s="227">
        <v>2</v>
      </c>
      <c r="P21" s="221">
        <v>0</v>
      </c>
      <c r="Q21" s="221">
        <v>0</v>
      </c>
      <c r="R21" s="221">
        <v>0</v>
      </c>
      <c r="S21" s="227">
        <v>0</v>
      </c>
      <c r="T21" s="227">
        <v>0</v>
      </c>
      <c r="U21" s="227">
        <f t="shared" si="1"/>
        <v>2</v>
      </c>
      <c r="V21" s="227">
        <f t="shared" si="1"/>
        <v>0</v>
      </c>
      <c r="W21" s="88" t="s">
        <v>1668</v>
      </c>
      <c r="X21" s="88" t="s">
        <v>1625</v>
      </c>
    </row>
    <row r="22" spans="1:24" ht="88.5" customHeight="1" x14ac:dyDescent="0.2">
      <c r="A22" s="230">
        <v>17</v>
      </c>
      <c r="B22" s="248">
        <v>241162</v>
      </c>
      <c r="C22" s="259" t="s">
        <v>1669</v>
      </c>
      <c r="D22" s="222" t="s">
        <v>1670</v>
      </c>
      <c r="E22" s="222" t="s">
        <v>1671</v>
      </c>
      <c r="F22" s="222" t="s">
        <v>228</v>
      </c>
      <c r="G22" s="222" t="s">
        <v>928</v>
      </c>
      <c r="H22" s="222" t="s">
        <v>1654</v>
      </c>
      <c r="I22" s="222" t="s">
        <v>1655</v>
      </c>
      <c r="J22" s="222" t="s">
        <v>1656</v>
      </c>
      <c r="K22" s="222">
        <v>1</v>
      </c>
      <c r="L22" s="222">
        <v>0</v>
      </c>
      <c r="M22" s="260" t="s">
        <v>1672</v>
      </c>
      <c r="N22" s="222" t="s">
        <v>1673</v>
      </c>
      <c r="O22" s="261">
        <v>0</v>
      </c>
      <c r="P22" s="228">
        <v>0</v>
      </c>
      <c r="Q22" s="228">
        <v>0</v>
      </c>
      <c r="R22" s="228">
        <v>0</v>
      </c>
      <c r="S22" s="261">
        <v>1</v>
      </c>
      <c r="T22" s="261">
        <v>0</v>
      </c>
      <c r="U22" s="261">
        <f t="shared" si="1"/>
        <v>1</v>
      </c>
      <c r="V22" s="261">
        <f t="shared" si="1"/>
        <v>0</v>
      </c>
      <c r="W22" s="222" t="s">
        <v>1674</v>
      </c>
      <c r="X22" s="222" t="s">
        <v>1675</v>
      </c>
    </row>
    <row r="23" spans="1:24" ht="88.5" customHeight="1" x14ac:dyDescent="0.2">
      <c r="A23" s="230">
        <v>18</v>
      </c>
      <c r="B23" s="225">
        <v>241163</v>
      </c>
      <c r="C23" s="234">
        <v>0.27083333333333331</v>
      </c>
      <c r="D23" s="88" t="s">
        <v>1676</v>
      </c>
      <c r="E23" s="88" t="s">
        <v>1677</v>
      </c>
      <c r="F23" s="88" t="s">
        <v>1677</v>
      </c>
      <c r="G23" s="88" t="s">
        <v>1588</v>
      </c>
      <c r="H23" s="88" t="s">
        <v>1678</v>
      </c>
      <c r="I23" s="88" t="s">
        <v>1438</v>
      </c>
      <c r="J23" s="222" t="s">
        <v>1679</v>
      </c>
      <c r="K23" s="88">
        <v>1</v>
      </c>
      <c r="L23" s="88">
        <v>0</v>
      </c>
      <c r="M23" s="219" t="s">
        <v>1680</v>
      </c>
      <c r="N23" s="88" t="s">
        <v>1681</v>
      </c>
      <c r="O23" s="227">
        <v>0</v>
      </c>
      <c r="P23" s="221">
        <v>1</v>
      </c>
      <c r="Q23" s="221">
        <v>0</v>
      </c>
      <c r="R23" s="221">
        <v>0</v>
      </c>
      <c r="S23" s="227">
        <v>0</v>
      </c>
      <c r="T23" s="227">
        <v>0</v>
      </c>
      <c r="U23" s="227">
        <f t="shared" si="1"/>
        <v>0</v>
      </c>
      <c r="V23" s="227">
        <f t="shared" si="1"/>
        <v>1</v>
      </c>
      <c r="W23" s="88" t="s">
        <v>1427</v>
      </c>
      <c r="X23" s="88" t="s">
        <v>1458</v>
      </c>
    </row>
    <row r="24" spans="1:24" ht="88.5" customHeight="1" x14ac:dyDescent="0.2">
      <c r="A24" s="230">
        <v>19</v>
      </c>
      <c r="B24" s="225">
        <v>241164</v>
      </c>
      <c r="C24" s="234">
        <v>0.95138888888888884</v>
      </c>
      <c r="D24" s="88" t="s">
        <v>1682</v>
      </c>
      <c r="E24" s="88" t="s">
        <v>1683</v>
      </c>
      <c r="F24" s="88" t="s">
        <v>1684</v>
      </c>
      <c r="G24" s="88" t="s">
        <v>229</v>
      </c>
      <c r="H24" s="88" t="s">
        <v>1685</v>
      </c>
      <c r="I24" s="88" t="s">
        <v>1686</v>
      </c>
      <c r="J24" s="222" t="s">
        <v>1687</v>
      </c>
      <c r="K24" s="88">
        <v>1</v>
      </c>
      <c r="L24" s="88">
        <v>0</v>
      </c>
      <c r="M24" s="219" t="s">
        <v>1688</v>
      </c>
      <c r="N24" s="222" t="s">
        <v>1689</v>
      </c>
      <c r="O24" s="227">
        <v>0</v>
      </c>
      <c r="P24" s="221">
        <v>0</v>
      </c>
      <c r="Q24" s="221">
        <v>0</v>
      </c>
      <c r="R24" s="221">
        <v>0</v>
      </c>
      <c r="S24" s="227">
        <v>0</v>
      </c>
      <c r="T24" s="227">
        <v>1</v>
      </c>
      <c r="U24" s="227">
        <f t="shared" si="1"/>
        <v>0</v>
      </c>
      <c r="V24" s="227">
        <f t="shared" si="1"/>
        <v>1</v>
      </c>
      <c r="W24" s="88" t="s">
        <v>1690</v>
      </c>
      <c r="X24" s="88" t="s">
        <v>1413</v>
      </c>
    </row>
    <row r="25" spans="1:24" ht="88.5" customHeight="1" x14ac:dyDescent="0.2">
      <c r="A25" s="216">
        <v>20</v>
      </c>
      <c r="B25" s="225">
        <v>241165</v>
      </c>
      <c r="C25" s="234">
        <v>0.2638888888888889</v>
      </c>
      <c r="D25" s="88" t="s">
        <v>1691</v>
      </c>
      <c r="E25" s="88" t="s">
        <v>1692</v>
      </c>
      <c r="F25" s="88" t="s">
        <v>1693</v>
      </c>
      <c r="G25" s="88" t="s">
        <v>1346</v>
      </c>
      <c r="H25" s="216" t="s">
        <v>1694</v>
      </c>
      <c r="I25" s="88" t="s">
        <v>1655</v>
      </c>
      <c r="J25" s="88" t="s">
        <v>1695</v>
      </c>
      <c r="K25" s="216">
        <v>1</v>
      </c>
      <c r="L25" s="216">
        <v>0</v>
      </c>
      <c r="M25" s="219" t="s">
        <v>1696</v>
      </c>
      <c r="N25" s="88" t="s">
        <v>1697</v>
      </c>
      <c r="O25" s="227">
        <v>0</v>
      </c>
      <c r="P25" s="221">
        <v>0</v>
      </c>
      <c r="Q25" s="221">
        <v>0</v>
      </c>
      <c r="R25" s="221">
        <v>0</v>
      </c>
      <c r="S25" s="227">
        <v>0</v>
      </c>
      <c r="T25" s="227">
        <v>0</v>
      </c>
      <c r="U25" s="227">
        <f t="shared" si="1"/>
        <v>0</v>
      </c>
      <c r="V25" s="227">
        <f t="shared" si="1"/>
        <v>0</v>
      </c>
      <c r="W25" s="88" t="s">
        <v>1698</v>
      </c>
      <c r="X25" s="88" t="s">
        <v>1458</v>
      </c>
    </row>
    <row r="26" spans="1:24" ht="88.5" customHeight="1" x14ac:dyDescent="0.2">
      <c r="A26" s="1072">
        <v>21</v>
      </c>
      <c r="B26" s="1073">
        <v>241165</v>
      </c>
      <c r="C26" s="1074" t="s">
        <v>1699</v>
      </c>
      <c r="D26" s="1075" t="s">
        <v>1700</v>
      </c>
      <c r="E26" s="1075" t="s">
        <v>1701</v>
      </c>
      <c r="F26" s="1075" t="s">
        <v>228</v>
      </c>
      <c r="G26" s="1075" t="s">
        <v>384</v>
      </c>
      <c r="H26" s="216" t="s">
        <v>1702</v>
      </c>
      <c r="I26" s="88" t="s">
        <v>1703</v>
      </c>
      <c r="J26" s="88" t="s">
        <v>1704</v>
      </c>
      <c r="K26" s="216">
        <v>1</v>
      </c>
      <c r="L26" s="216">
        <v>0</v>
      </c>
      <c r="M26" s="1076" t="s">
        <v>1705</v>
      </c>
      <c r="N26" s="88" t="s">
        <v>1706</v>
      </c>
      <c r="O26" s="1077">
        <v>0</v>
      </c>
      <c r="P26" s="1082">
        <v>0</v>
      </c>
      <c r="Q26" s="1082">
        <v>0</v>
      </c>
      <c r="R26" s="1082">
        <v>1</v>
      </c>
      <c r="S26" s="1077">
        <v>0</v>
      </c>
      <c r="T26" s="1077">
        <v>1</v>
      </c>
      <c r="U26" s="1077">
        <f t="shared" si="1"/>
        <v>0</v>
      </c>
      <c r="V26" s="1077">
        <f t="shared" si="1"/>
        <v>2</v>
      </c>
      <c r="W26" s="1075" t="s">
        <v>1707</v>
      </c>
      <c r="X26" s="1075" t="s">
        <v>1708</v>
      </c>
    </row>
    <row r="27" spans="1:24" ht="88.5" customHeight="1" x14ac:dyDescent="0.2">
      <c r="A27" s="1072"/>
      <c r="B27" s="1073"/>
      <c r="C27" s="1074"/>
      <c r="D27" s="1075"/>
      <c r="E27" s="1075"/>
      <c r="F27" s="1075"/>
      <c r="G27" s="1075"/>
      <c r="H27" s="216" t="s">
        <v>1709</v>
      </c>
      <c r="I27" s="88" t="s">
        <v>1409</v>
      </c>
      <c r="J27" s="88" t="s">
        <v>1710</v>
      </c>
      <c r="K27" s="216">
        <v>0</v>
      </c>
      <c r="L27" s="216">
        <v>1</v>
      </c>
      <c r="M27" s="1076"/>
      <c r="N27" s="88" t="s">
        <v>1711</v>
      </c>
      <c r="O27" s="1077"/>
      <c r="P27" s="1082"/>
      <c r="Q27" s="1082"/>
      <c r="R27" s="1082"/>
      <c r="S27" s="1077"/>
      <c r="T27" s="1077"/>
      <c r="U27" s="1077"/>
      <c r="V27" s="1077"/>
      <c r="W27" s="1075"/>
      <c r="X27" s="1075"/>
    </row>
    <row r="28" spans="1:24" ht="88.5" customHeight="1" x14ac:dyDescent="0.2">
      <c r="A28" s="230">
        <v>22</v>
      </c>
      <c r="B28" s="267">
        <v>241165</v>
      </c>
      <c r="C28" s="231" t="s">
        <v>1712</v>
      </c>
      <c r="D28" s="88" t="s">
        <v>1713</v>
      </c>
      <c r="E28" s="88" t="s">
        <v>1714</v>
      </c>
      <c r="F28" s="88" t="s">
        <v>228</v>
      </c>
      <c r="G28" s="88" t="s">
        <v>477</v>
      </c>
      <c r="H28" s="216" t="s">
        <v>1715</v>
      </c>
      <c r="I28" s="88" t="s">
        <v>1409</v>
      </c>
      <c r="J28" s="88" t="s">
        <v>1716</v>
      </c>
      <c r="K28" s="216">
        <v>0</v>
      </c>
      <c r="L28" s="216">
        <v>1</v>
      </c>
      <c r="M28" s="219" t="s">
        <v>1717</v>
      </c>
      <c r="N28" s="88" t="s">
        <v>1718</v>
      </c>
      <c r="O28" s="246">
        <v>0</v>
      </c>
      <c r="P28" s="247">
        <v>0</v>
      </c>
      <c r="Q28" s="247">
        <v>0</v>
      </c>
      <c r="R28" s="247">
        <v>0</v>
      </c>
      <c r="S28" s="246">
        <v>1</v>
      </c>
      <c r="T28" s="246">
        <v>0</v>
      </c>
      <c r="U28" s="246">
        <f t="shared" ref="U28:V31" si="2">SUM(O28+Q28+S28)</f>
        <v>1</v>
      </c>
      <c r="V28" s="246">
        <f t="shared" si="2"/>
        <v>0</v>
      </c>
      <c r="W28" s="88" t="s">
        <v>1719</v>
      </c>
      <c r="X28" s="88" t="s">
        <v>1391</v>
      </c>
    </row>
    <row r="29" spans="1:24" ht="88.5" customHeight="1" x14ac:dyDescent="0.2">
      <c r="A29" s="216">
        <v>23</v>
      </c>
      <c r="B29" s="267">
        <v>241165</v>
      </c>
      <c r="C29" s="231" t="s">
        <v>1720</v>
      </c>
      <c r="D29" s="88" t="s">
        <v>1721</v>
      </c>
      <c r="E29" s="88" t="s">
        <v>1722</v>
      </c>
      <c r="F29" s="88" t="s">
        <v>809</v>
      </c>
      <c r="G29" s="88" t="s">
        <v>555</v>
      </c>
      <c r="H29" s="216" t="s">
        <v>1723</v>
      </c>
      <c r="I29" s="88" t="s">
        <v>1724</v>
      </c>
      <c r="J29" s="88" t="s">
        <v>1574</v>
      </c>
      <c r="K29" s="216">
        <v>1</v>
      </c>
      <c r="L29" s="216">
        <v>0</v>
      </c>
      <c r="M29" s="219" t="s">
        <v>1725</v>
      </c>
      <c r="N29" s="88" t="s">
        <v>1726</v>
      </c>
      <c r="O29" s="246">
        <v>0</v>
      </c>
      <c r="P29" s="247">
        <v>0</v>
      </c>
      <c r="Q29" s="247">
        <v>0</v>
      </c>
      <c r="R29" s="247">
        <v>0</v>
      </c>
      <c r="S29" s="246">
        <v>0</v>
      </c>
      <c r="T29" s="246">
        <v>0</v>
      </c>
      <c r="U29" s="246">
        <f t="shared" si="2"/>
        <v>0</v>
      </c>
      <c r="V29" s="246">
        <f t="shared" si="2"/>
        <v>0</v>
      </c>
      <c r="W29" s="88" t="s">
        <v>1727</v>
      </c>
      <c r="X29" s="88" t="s">
        <v>1458</v>
      </c>
    </row>
    <row r="30" spans="1:24" ht="88.5" customHeight="1" x14ac:dyDescent="0.2">
      <c r="A30" s="216">
        <v>24</v>
      </c>
      <c r="B30" s="248">
        <v>241166</v>
      </c>
      <c r="C30" s="268" t="s">
        <v>1728</v>
      </c>
      <c r="D30" s="88" t="s">
        <v>1729</v>
      </c>
      <c r="E30" s="88" t="s">
        <v>1730</v>
      </c>
      <c r="F30" s="88" t="s">
        <v>228</v>
      </c>
      <c r="G30" s="88" t="s">
        <v>1238</v>
      </c>
      <c r="H30" s="216" t="s">
        <v>1731</v>
      </c>
      <c r="I30" s="88" t="s">
        <v>1732</v>
      </c>
      <c r="J30" s="88" t="s">
        <v>1733</v>
      </c>
      <c r="K30" s="216">
        <v>1</v>
      </c>
      <c r="L30" s="216">
        <v>0</v>
      </c>
      <c r="M30" s="219" t="s">
        <v>1734</v>
      </c>
      <c r="N30" s="88" t="s">
        <v>1735</v>
      </c>
      <c r="O30" s="246">
        <v>0</v>
      </c>
      <c r="P30" s="249">
        <v>1</v>
      </c>
      <c r="Q30" s="247">
        <v>0</v>
      </c>
      <c r="R30" s="247">
        <v>0</v>
      </c>
      <c r="S30" s="246">
        <v>0</v>
      </c>
      <c r="T30" s="246">
        <v>0</v>
      </c>
      <c r="U30" s="246">
        <f t="shared" si="2"/>
        <v>0</v>
      </c>
      <c r="V30" s="250">
        <f t="shared" si="2"/>
        <v>1</v>
      </c>
      <c r="W30" s="88" t="s">
        <v>1736</v>
      </c>
      <c r="X30" s="88" t="s">
        <v>1737</v>
      </c>
    </row>
    <row r="31" spans="1:24" ht="88.5" customHeight="1" x14ac:dyDescent="0.2">
      <c r="A31" s="230">
        <v>25</v>
      </c>
      <c r="B31" s="248">
        <v>241166</v>
      </c>
      <c r="C31" s="234" t="s">
        <v>1738</v>
      </c>
      <c r="D31" s="88" t="s">
        <v>1739</v>
      </c>
      <c r="E31" s="88" t="s">
        <v>1108</v>
      </c>
      <c r="F31" s="88" t="s">
        <v>1109</v>
      </c>
      <c r="G31" s="88" t="s">
        <v>992</v>
      </c>
      <c r="H31" s="88" t="s">
        <v>1740</v>
      </c>
      <c r="I31" s="88" t="s">
        <v>1741</v>
      </c>
      <c r="J31" s="222" t="s">
        <v>1742</v>
      </c>
      <c r="K31" s="88">
        <v>0</v>
      </c>
      <c r="L31" s="88">
        <v>1</v>
      </c>
      <c r="M31" s="219" t="s">
        <v>1743</v>
      </c>
      <c r="N31" s="222" t="s">
        <v>1744</v>
      </c>
      <c r="O31" s="246">
        <v>0</v>
      </c>
      <c r="P31" s="247">
        <v>0</v>
      </c>
      <c r="Q31" s="247">
        <v>0</v>
      </c>
      <c r="R31" s="249">
        <v>0</v>
      </c>
      <c r="S31" s="246">
        <v>0</v>
      </c>
      <c r="T31" s="246">
        <v>0</v>
      </c>
      <c r="U31" s="246">
        <f t="shared" si="2"/>
        <v>0</v>
      </c>
      <c r="V31" s="250">
        <f t="shared" si="2"/>
        <v>0</v>
      </c>
      <c r="W31" s="88" t="s">
        <v>1745</v>
      </c>
      <c r="X31" s="88" t="s">
        <v>1746</v>
      </c>
    </row>
    <row r="32" spans="1:24" ht="88.5" customHeight="1" x14ac:dyDescent="0.2">
      <c r="A32" s="230">
        <v>26</v>
      </c>
      <c r="B32" s="248">
        <v>241168</v>
      </c>
      <c r="C32" s="234" t="s">
        <v>1747</v>
      </c>
      <c r="D32" s="88" t="s">
        <v>1748</v>
      </c>
      <c r="E32" s="88" t="s">
        <v>1749</v>
      </c>
      <c r="F32" s="88" t="s">
        <v>228</v>
      </c>
      <c r="G32" s="88" t="s">
        <v>1750</v>
      </c>
      <c r="H32" s="88" t="s">
        <v>1751</v>
      </c>
      <c r="I32" s="88" t="s">
        <v>1752</v>
      </c>
      <c r="J32" s="222" t="s">
        <v>1753</v>
      </c>
      <c r="K32" s="88">
        <v>0</v>
      </c>
      <c r="L32" s="88">
        <v>1</v>
      </c>
      <c r="M32" s="219" t="s">
        <v>1754</v>
      </c>
      <c r="N32" s="222" t="s">
        <v>1755</v>
      </c>
      <c r="O32" s="246">
        <v>0</v>
      </c>
      <c r="P32" s="247">
        <v>0</v>
      </c>
      <c r="Q32" s="247">
        <v>0</v>
      </c>
      <c r="R32" s="247">
        <v>0</v>
      </c>
      <c r="S32" s="246">
        <v>1</v>
      </c>
      <c r="T32" s="246">
        <v>1</v>
      </c>
      <c r="U32" s="246">
        <f>SUM(O32+Q32+S32)</f>
        <v>1</v>
      </c>
      <c r="V32" s="250">
        <f>SUM(P32+R32+T32)</f>
        <v>1</v>
      </c>
      <c r="W32" s="88" t="s">
        <v>1523</v>
      </c>
      <c r="X32" s="88" t="s">
        <v>1458</v>
      </c>
    </row>
    <row r="33" spans="1:24" ht="88.5" customHeight="1" x14ac:dyDescent="0.2">
      <c r="A33" s="230">
        <v>27</v>
      </c>
      <c r="B33" s="248">
        <v>241168</v>
      </c>
      <c r="C33" s="234" t="s">
        <v>1756</v>
      </c>
      <c r="D33" s="88" t="s">
        <v>1757</v>
      </c>
      <c r="E33" s="88" t="s">
        <v>1758</v>
      </c>
      <c r="F33" s="88" t="s">
        <v>228</v>
      </c>
      <c r="G33" s="88" t="s">
        <v>1385</v>
      </c>
      <c r="H33" s="88" t="s">
        <v>1759</v>
      </c>
      <c r="I33" s="222" t="s">
        <v>1760</v>
      </c>
      <c r="J33" s="222" t="s">
        <v>1761</v>
      </c>
      <c r="K33" s="222">
        <v>1</v>
      </c>
      <c r="L33" s="222">
        <v>0</v>
      </c>
      <c r="M33" s="260" t="s">
        <v>1762</v>
      </c>
      <c r="N33" s="222" t="s">
        <v>1763</v>
      </c>
      <c r="O33" s="246">
        <v>0</v>
      </c>
      <c r="P33" s="247">
        <v>0</v>
      </c>
      <c r="Q33" s="247">
        <v>0</v>
      </c>
      <c r="R33" s="249">
        <v>0</v>
      </c>
      <c r="S33" s="246">
        <v>0</v>
      </c>
      <c r="T33" s="246">
        <v>1</v>
      </c>
      <c r="U33" s="246">
        <f t="shared" ref="U33:V36" si="3">SUM(O33+Q33+S33)</f>
        <v>0</v>
      </c>
      <c r="V33" s="250">
        <f t="shared" si="3"/>
        <v>1</v>
      </c>
      <c r="W33" s="88" t="s">
        <v>1764</v>
      </c>
      <c r="X33" s="222" t="s">
        <v>1434</v>
      </c>
    </row>
    <row r="34" spans="1:24" ht="88.5" customHeight="1" x14ac:dyDescent="0.2">
      <c r="A34" s="230">
        <v>28</v>
      </c>
      <c r="B34" s="248">
        <v>241169</v>
      </c>
      <c r="C34" s="234">
        <v>0.36805555555555558</v>
      </c>
      <c r="D34" s="88" t="s">
        <v>1765</v>
      </c>
      <c r="E34" s="88" t="s">
        <v>1766</v>
      </c>
      <c r="F34" s="88" t="s">
        <v>228</v>
      </c>
      <c r="G34" s="88" t="s">
        <v>1750</v>
      </c>
      <c r="H34" s="88" t="s">
        <v>1767</v>
      </c>
      <c r="I34" s="88" t="s">
        <v>1768</v>
      </c>
      <c r="J34" s="222" t="s">
        <v>1769</v>
      </c>
      <c r="K34" s="88">
        <v>1</v>
      </c>
      <c r="L34" s="88">
        <v>0</v>
      </c>
      <c r="M34" s="219" t="s">
        <v>1770</v>
      </c>
      <c r="N34" s="222" t="s">
        <v>1771</v>
      </c>
      <c r="O34" s="246">
        <v>0</v>
      </c>
      <c r="P34" s="247">
        <v>2</v>
      </c>
      <c r="Q34" s="247">
        <v>0</v>
      </c>
      <c r="R34" s="247">
        <v>0</v>
      </c>
      <c r="S34" s="246">
        <v>0</v>
      </c>
      <c r="T34" s="246">
        <v>0</v>
      </c>
      <c r="U34" s="246">
        <f t="shared" si="3"/>
        <v>0</v>
      </c>
      <c r="V34" s="250">
        <f t="shared" si="3"/>
        <v>2</v>
      </c>
      <c r="W34" s="88" t="s">
        <v>1772</v>
      </c>
      <c r="X34" s="88" t="s">
        <v>1458</v>
      </c>
    </row>
    <row r="35" spans="1:24" ht="88.5" customHeight="1" x14ac:dyDescent="0.2">
      <c r="A35" s="230">
        <v>29</v>
      </c>
      <c r="B35" s="248">
        <v>241169</v>
      </c>
      <c r="C35" s="234">
        <v>0.4375</v>
      </c>
      <c r="D35" s="88" t="s">
        <v>1773</v>
      </c>
      <c r="E35" s="88" t="s">
        <v>1774</v>
      </c>
      <c r="F35" s="88" t="s">
        <v>1774</v>
      </c>
      <c r="G35" s="88" t="s">
        <v>1588</v>
      </c>
      <c r="H35" s="88" t="s">
        <v>1775</v>
      </c>
      <c r="I35" s="88" t="s">
        <v>1409</v>
      </c>
      <c r="J35" s="222" t="s">
        <v>1776</v>
      </c>
      <c r="K35" s="88">
        <v>0</v>
      </c>
      <c r="L35" s="88">
        <v>1</v>
      </c>
      <c r="M35" s="219" t="s">
        <v>1777</v>
      </c>
      <c r="N35" s="222" t="s">
        <v>1778</v>
      </c>
      <c r="O35" s="246">
        <v>0</v>
      </c>
      <c r="P35" s="247">
        <v>0</v>
      </c>
      <c r="Q35" s="247">
        <v>0</v>
      </c>
      <c r="R35" s="247">
        <v>0</v>
      </c>
      <c r="S35" s="246">
        <v>0</v>
      </c>
      <c r="T35" s="246">
        <v>1</v>
      </c>
      <c r="U35" s="246">
        <f t="shared" si="3"/>
        <v>0</v>
      </c>
      <c r="V35" s="250">
        <f t="shared" si="3"/>
        <v>1</v>
      </c>
      <c r="W35" s="88" t="s">
        <v>1523</v>
      </c>
      <c r="X35" s="88" t="s">
        <v>1458</v>
      </c>
    </row>
    <row r="36" spans="1:24" ht="88.5" customHeight="1" x14ac:dyDescent="0.2">
      <c r="A36" s="230">
        <v>30</v>
      </c>
      <c r="B36" s="248">
        <v>241172</v>
      </c>
      <c r="C36" s="234" t="s">
        <v>1738</v>
      </c>
      <c r="D36" s="88" t="s">
        <v>1779</v>
      </c>
      <c r="E36" s="88" t="s">
        <v>1036</v>
      </c>
      <c r="F36" s="88" t="s">
        <v>228</v>
      </c>
      <c r="G36" s="88" t="s">
        <v>592</v>
      </c>
      <c r="H36" s="88" t="s">
        <v>1780</v>
      </c>
      <c r="I36" s="88" t="s">
        <v>1781</v>
      </c>
      <c r="J36" s="222" t="s">
        <v>1782</v>
      </c>
      <c r="K36" s="88">
        <v>1</v>
      </c>
      <c r="L36" s="88">
        <v>0</v>
      </c>
      <c r="M36" s="219" t="s">
        <v>1783</v>
      </c>
      <c r="N36" s="222" t="s">
        <v>1784</v>
      </c>
      <c r="O36" s="246">
        <v>0</v>
      </c>
      <c r="P36" s="247">
        <v>0</v>
      </c>
      <c r="Q36" s="247">
        <v>0</v>
      </c>
      <c r="R36" s="249">
        <v>0</v>
      </c>
      <c r="S36" s="246">
        <v>0</v>
      </c>
      <c r="T36" s="246">
        <v>1</v>
      </c>
      <c r="U36" s="246">
        <f t="shared" si="3"/>
        <v>0</v>
      </c>
      <c r="V36" s="250">
        <f t="shared" si="3"/>
        <v>1</v>
      </c>
      <c r="W36" s="222" t="s">
        <v>1427</v>
      </c>
      <c r="X36" s="222" t="s">
        <v>1785</v>
      </c>
    </row>
    <row r="37" spans="1:24" ht="88.5" customHeight="1" x14ac:dyDescent="0.2">
      <c r="A37" s="230">
        <v>31</v>
      </c>
      <c r="B37" s="248">
        <v>241173</v>
      </c>
      <c r="C37" s="234" t="s">
        <v>1786</v>
      </c>
      <c r="D37" s="88" t="s">
        <v>1787</v>
      </c>
      <c r="E37" s="88" t="s">
        <v>1788</v>
      </c>
      <c r="F37" s="88" t="s">
        <v>1789</v>
      </c>
      <c r="G37" s="88" t="s">
        <v>1293</v>
      </c>
      <c r="H37" s="88" t="s">
        <v>1790</v>
      </c>
      <c r="I37" s="88" t="s">
        <v>1752</v>
      </c>
      <c r="J37" s="222" t="s">
        <v>1791</v>
      </c>
      <c r="K37" s="88">
        <v>0</v>
      </c>
      <c r="L37" s="88">
        <v>1</v>
      </c>
      <c r="M37" s="219" t="s">
        <v>1792</v>
      </c>
      <c r="N37" s="222" t="s">
        <v>1793</v>
      </c>
      <c r="O37" s="246">
        <v>0</v>
      </c>
      <c r="P37" s="247">
        <v>0</v>
      </c>
      <c r="Q37" s="247">
        <v>0</v>
      </c>
      <c r="R37" s="247">
        <v>0</v>
      </c>
      <c r="S37" s="246">
        <v>0</v>
      </c>
      <c r="T37" s="246">
        <v>0</v>
      </c>
      <c r="U37" s="246">
        <v>0</v>
      </c>
      <c r="V37" s="250">
        <v>0</v>
      </c>
      <c r="W37" s="88" t="s">
        <v>1794</v>
      </c>
      <c r="X37" s="88" t="s">
        <v>1458</v>
      </c>
    </row>
    <row r="38" spans="1:24" ht="88.5" customHeight="1" x14ac:dyDescent="0.2">
      <c r="A38" s="230">
        <v>32</v>
      </c>
      <c r="B38" s="248">
        <v>241173</v>
      </c>
      <c r="C38" s="216" t="s">
        <v>1795</v>
      </c>
      <c r="D38" s="88" t="s">
        <v>1796</v>
      </c>
      <c r="E38" s="216" t="s">
        <v>1797</v>
      </c>
      <c r="F38" s="216" t="s">
        <v>1798</v>
      </c>
      <c r="G38" s="216" t="s">
        <v>1070</v>
      </c>
      <c r="H38" s="88" t="s">
        <v>1799</v>
      </c>
      <c r="I38" s="222" t="s">
        <v>1409</v>
      </c>
      <c r="J38" s="222" t="s">
        <v>1800</v>
      </c>
      <c r="K38" s="88">
        <v>0</v>
      </c>
      <c r="L38" s="88">
        <v>1</v>
      </c>
      <c r="M38" s="219" t="s">
        <v>1801</v>
      </c>
      <c r="N38" s="222" t="s">
        <v>1802</v>
      </c>
      <c r="O38" s="246">
        <v>0</v>
      </c>
      <c r="P38" s="247">
        <v>0</v>
      </c>
      <c r="Q38" s="247">
        <v>0</v>
      </c>
      <c r="R38" s="247">
        <v>0</v>
      </c>
      <c r="S38" s="246">
        <v>0</v>
      </c>
      <c r="T38" s="246">
        <v>1</v>
      </c>
      <c r="U38" s="246">
        <f t="shared" ref="U38:V45" si="4">SUM(O38+Q38+S38)</f>
        <v>0</v>
      </c>
      <c r="V38" s="221">
        <f t="shared" si="4"/>
        <v>1</v>
      </c>
      <c r="W38" s="88" t="s">
        <v>1803</v>
      </c>
      <c r="X38" s="88" t="s">
        <v>1785</v>
      </c>
    </row>
    <row r="39" spans="1:24" ht="88.5" customHeight="1" x14ac:dyDescent="0.2">
      <c r="A39" s="216">
        <v>33</v>
      </c>
      <c r="B39" s="248">
        <v>241174</v>
      </c>
      <c r="C39" s="216" t="s">
        <v>1804</v>
      </c>
      <c r="D39" s="88" t="s">
        <v>1805</v>
      </c>
      <c r="E39" s="216" t="s">
        <v>1806</v>
      </c>
      <c r="F39" s="216" t="s">
        <v>1807</v>
      </c>
      <c r="G39" s="216" t="s">
        <v>618</v>
      </c>
      <c r="H39" s="88" t="s">
        <v>1808</v>
      </c>
      <c r="I39" s="222" t="s">
        <v>1655</v>
      </c>
      <c r="J39" s="222" t="s">
        <v>1809</v>
      </c>
      <c r="K39" s="88">
        <v>1</v>
      </c>
      <c r="L39" s="88">
        <v>0</v>
      </c>
      <c r="M39" s="219" t="s">
        <v>1810</v>
      </c>
      <c r="N39" s="222" t="s">
        <v>1811</v>
      </c>
      <c r="O39" s="246">
        <v>1</v>
      </c>
      <c r="P39" s="247">
        <v>2</v>
      </c>
      <c r="Q39" s="247">
        <v>0</v>
      </c>
      <c r="R39" s="247">
        <v>0</v>
      </c>
      <c r="S39" s="246">
        <v>0</v>
      </c>
      <c r="T39" s="246">
        <v>0</v>
      </c>
      <c r="U39" s="246">
        <f t="shared" si="4"/>
        <v>1</v>
      </c>
      <c r="V39" s="221">
        <f t="shared" si="4"/>
        <v>2</v>
      </c>
      <c r="W39" s="88" t="s">
        <v>1594</v>
      </c>
      <c r="X39" s="88" t="s">
        <v>1434</v>
      </c>
    </row>
    <row r="40" spans="1:24" ht="88.5" customHeight="1" x14ac:dyDescent="0.2">
      <c r="A40" s="216">
        <v>34</v>
      </c>
      <c r="B40" s="248">
        <v>241175</v>
      </c>
      <c r="C40" s="234" t="s">
        <v>1812</v>
      </c>
      <c r="D40" s="88" t="s">
        <v>1813</v>
      </c>
      <c r="E40" s="88" t="s">
        <v>1814</v>
      </c>
      <c r="F40" s="88" t="s">
        <v>1815</v>
      </c>
      <c r="G40" s="88" t="s">
        <v>285</v>
      </c>
      <c r="H40" s="88" t="s">
        <v>1816</v>
      </c>
      <c r="I40" s="88" t="s">
        <v>1409</v>
      </c>
      <c r="J40" s="222" t="s">
        <v>1817</v>
      </c>
      <c r="K40" s="88">
        <v>0</v>
      </c>
      <c r="L40" s="88">
        <v>1</v>
      </c>
      <c r="M40" s="219" t="s">
        <v>1818</v>
      </c>
      <c r="N40" s="222" t="s">
        <v>1819</v>
      </c>
      <c r="O40" s="246">
        <v>0</v>
      </c>
      <c r="P40" s="247">
        <v>0</v>
      </c>
      <c r="Q40" s="247">
        <v>0</v>
      </c>
      <c r="R40" s="247">
        <v>6</v>
      </c>
      <c r="S40" s="246">
        <v>0</v>
      </c>
      <c r="T40" s="246">
        <v>0</v>
      </c>
      <c r="U40" s="246">
        <f t="shared" si="4"/>
        <v>0</v>
      </c>
      <c r="V40" s="221">
        <f t="shared" si="4"/>
        <v>6</v>
      </c>
      <c r="W40" s="88" t="s">
        <v>1820</v>
      </c>
      <c r="X40" s="88" t="s">
        <v>1625</v>
      </c>
    </row>
    <row r="41" spans="1:24" ht="88.5" customHeight="1" x14ac:dyDescent="0.2">
      <c r="A41" s="216">
        <v>35</v>
      </c>
      <c r="B41" s="248">
        <v>241176</v>
      </c>
      <c r="C41" s="216" t="s">
        <v>1821</v>
      </c>
      <c r="D41" s="88" t="s">
        <v>1822</v>
      </c>
      <c r="E41" s="216" t="s">
        <v>1823</v>
      </c>
      <c r="F41" s="216" t="s">
        <v>1045</v>
      </c>
      <c r="G41" s="216" t="s">
        <v>447</v>
      </c>
      <c r="H41" s="216" t="s">
        <v>1824</v>
      </c>
      <c r="I41" s="88" t="s">
        <v>1825</v>
      </c>
      <c r="J41" s="88" t="s">
        <v>1826</v>
      </c>
      <c r="K41" s="88">
        <v>1</v>
      </c>
      <c r="L41" s="88">
        <v>0</v>
      </c>
      <c r="M41" s="269" t="s">
        <v>1827</v>
      </c>
      <c r="N41" s="222" t="s">
        <v>1828</v>
      </c>
      <c r="O41" s="246">
        <v>1</v>
      </c>
      <c r="P41" s="247">
        <v>4</v>
      </c>
      <c r="Q41" s="247">
        <v>0</v>
      </c>
      <c r="R41" s="247">
        <v>0</v>
      </c>
      <c r="S41" s="246">
        <v>0</v>
      </c>
      <c r="T41" s="246">
        <v>0</v>
      </c>
      <c r="U41" s="246">
        <f t="shared" si="4"/>
        <v>1</v>
      </c>
      <c r="V41" s="221">
        <f t="shared" si="4"/>
        <v>4</v>
      </c>
      <c r="W41" s="88" t="s">
        <v>1594</v>
      </c>
      <c r="X41" s="88" t="s">
        <v>1625</v>
      </c>
    </row>
    <row r="42" spans="1:24" ht="88.5" customHeight="1" x14ac:dyDescent="0.2">
      <c r="A42" s="216">
        <v>36</v>
      </c>
      <c r="B42" s="248">
        <v>241177</v>
      </c>
      <c r="C42" s="231" t="s">
        <v>1392</v>
      </c>
      <c r="D42" s="88" t="s">
        <v>1829</v>
      </c>
      <c r="E42" s="216" t="s">
        <v>1830</v>
      </c>
      <c r="F42" s="216" t="s">
        <v>228</v>
      </c>
      <c r="G42" s="216" t="s">
        <v>555</v>
      </c>
      <c r="H42" s="88" t="s">
        <v>1831</v>
      </c>
      <c r="I42" s="222" t="s">
        <v>1832</v>
      </c>
      <c r="J42" s="222" t="s">
        <v>1833</v>
      </c>
      <c r="K42" s="88">
        <v>1</v>
      </c>
      <c r="L42" s="88">
        <v>0</v>
      </c>
      <c r="M42" s="219" t="s">
        <v>1834</v>
      </c>
      <c r="N42" s="222" t="s">
        <v>1835</v>
      </c>
      <c r="O42" s="246">
        <v>0</v>
      </c>
      <c r="P42" s="247">
        <v>6</v>
      </c>
      <c r="Q42" s="247">
        <v>0</v>
      </c>
      <c r="R42" s="247">
        <v>0</v>
      </c>
      <c r="S42" s="246">
        <v>0</v>
      </c>
      <c r="T42" s="246">
        <v>0</v>
      </c>
      <c r="U42" s="246">
        <f t="shared" si="4"/>
        <v>0</v>
      </c>
      <c r="V42" s="221">
        <f t="shared" si="4"/>
        <v>6</v>
      </c>
      <c r="W42" s="88" t="s">
        <v>1513</v>
      </c>
      <c r="X42" s="222" t="s">
        <v>1413</v>
      </c>
    </row>
    <row r="43" spans="1:24" ht="88.5" customHeight="1" x14ac:dyDescent="0.2">
      <c r="A43" s="216">
        <v>37</v>
      </c>
      <c r="B43" s="248">
        <v>241178</v>
      </c>
      <c r="C43" s="218" t="s">
        <v>1836</v>
      </c>
      <c r="D43" s="216" t="s">
        <v>1837</v>
      </c>
      <c r="E43" s="216" t="s">
        <v>1838</v>
      </c>
      <c r="F43" s="216" t="s">
        <v>1839</v>
      </c>
      <c r="G43" s="216" t="s">
        <v>1100</v>
      </c>
      <c r="H43" s="216" t="s">
        <v>1840</v>
      </c>
      <c r="I43" s="88" t="s">
        <v>1409</v>
      </c>
      <c r="J43" s="88" t="s">
        <v>1841</v>
      </c>
      <c r="K43" s="216">
        <v>0</v>
      </c>
      <c r="L43" s="216">
        <v>1</v>
      </c>
      <c r="M43" s="269" t="s">
        <v>1842</v>
      </c>
      <c r="N43" s="88" t="s">
        <v>1843</v>
      </c>
      <c r="O43" s="227">
        <v>0</v>
      </c>
      <c r="P43" s="227">
        <v>0</v>
      </c>
      <c r="Q43" s="227">
        <v>0</v>
      </c>
      <c r="R43" s="227">
        <v>7</v>
      </c>
      <c r="S43" s="227">
        <v>0</v>
      </c>
      <c r="T43" s="227">
        <v>1</v>
      </c>
      <c r="U43" s="227">
        <f t="shared" si="4"/>
        <v>0</v>
      </c>
      <c r="V43" s="227">
        <f t="shared" si="4"/>
        <v>8</v>
      </c>
      <c r="W43" s="216" t="s">
        <v>122</v>
      </c>
      <c r="X43" s="216" t="s">
        <v>1391</v>
      </c>
    </row>
    <row r="44" spans="1:24" ht="88.5" customHeight="1" x14ac:dyDescent="0.2">
      <c r="A44" s="216">
        <v>38</v>
      </c>
      <c r="B44" s="248">
        <v>241179</v>
      </c>
      <c r="C44" s="218" t="s">
        <v>1844</v>
      </c>
      <c r="D44" s="88" t="s">
        <v>1845</v>
      </c>
      <c r="E44" s="216" t="s">
        <v>1788</v>
      </c>
      <c r="F44" s="216" t="s">
        <v>1789</v>
      </c>
      <c r="G44" s="88" t="s">
        <v>1293</v>
      </c>
      <c r="H44" s="216" t="s">
        <v>1846</v>
      </c>
      <c r="I44" s="88" t="s">
        <v>1847</v>
      </c>
      <c r="J44" s="88" t="s">
        <v>1848</v>
      </c>
      <c r="K44" s="216">
        <v>1</v>
      </c>
      <c r="L44" s="216">
        <v>0</v>
      </c>
      <c r="M44" s="88" t="s">
        <v>1849</v>
      </c>
      <c r="N44" s="88" t="s">
        <v>1850</v>
      </c>
      <c r="O44" s="227">
        <v>0</v>
      </c>
      <c r="P44" s="227">
        <v>0</v>
      </c>
      <c r="Q44" s="227">
        <v>0</v>
      </c>
      <c r="R44" s="227">
        <v>0</v>
      </c>
      <c r="S44" s="227">
        <v>1</v>
      </c>
      <c r="T44" s="227">
        <v>0</v>
      </c>
      <c r="U44" s="216">
        <f t="shared" si="4"/>
        <v>1</v>
      </c>
      <c r="V44" s="216">
        <f t="shared" si="4"/>
        <v>0</v>
      </c>
      <c r="W44" s="88" t="s">
        <v>1523</v>
      </c>
      <c r="X44" s="88" t="s">
        <v>1458</v>
      </c>
    </row>
    <row r="45" spans="1:24" ht="88.5" customHeight="1" x14ac:dyDescent="0.2">
      <c r="A45" s="136">
        <v>39</v>
      </c>
      <c r="B45" s="270">
        <v>241182</v>
      </c>
      <c r="C45" s="271">
        <v>0.22291666666666665</v>
      </c>
      <c r="D45" s="76" t="s">
        <v>1851</v>
      </c>
      <c r="E45" s="136" t="s">
        <v>1671</v>
      </c>
      <c r="F45" s="136" t="s">
        <v>1671</v>
      </c>
      <c r="G45" s="136" t="s">
        <v>592</v>
      </c>
      <c r="H45" s="136" t="s">
        <v>1852</v>
      </c>
      <c r="I45" s="76" t="s">
        <v>1853</v>
      </c>
      <c r="J45" s="76" t="s">
        <v>1854</v>
      </c>
      <c r="K45" s="136">
        <v>0</v>
      </c>
      <c r="L45" s="136">
        <v>1</v>
      </c>
      <c r="M45" s="272" t="s">
        <v>1855</v>
      </c>
      <c r="N45" s="76" t="s">
        <v>1856</v>
      </c>
      <c r="O45" s="273">
        <v>0</v>
      </c>
      <c r="P45" s="273">
        <v>0</v>
      </c>
      <c r="Q45" s="273">
        <v>0</v>
      </c>
      <c r="R45" s="273">
        <v>6</v>
      </c>
      <c r="S45" s="273">
        <v>0</v>
      </c>
      <c r="T45" s="273">
        <v>0</v>
      </c>
      <c r="U45" s="136">
        <f t="shared" si="4"/>
        <v>0</v>
      </c>
      <c r="V45" s="136">
        <f t="shared" si="4"/>
        <v>6</v>
      </c>
      <c r="W45" s="76" t="s">
        <v>1491</v>
      </c>
      <c r="X45" s="76" t="s">
        <v>1458</v>
      </c>
    </row>
  </sheetData>
  <mergeCells count="29">
    <mergeCell ref="W26:W27"/>
    <mergeCell ref="X26:X27"/>
    <mergeCell ref="P26:P27"/>
    <mergeCell ref="Q26:Q27"/>
    <mergeCell ref="R26:R27"/>
    <mergeCell ref="S26:S27"/>
    <mergeCell ref="T26:T27"/>
    <mergeCell ref="U26:U27"/>
    <mergeCell ref="U4:V4"/>
    <mergeCell ref="A26:A27"/>
    <mergeCell ref="B26:B27"/>
    <mergeCell ref="C26:C27"/>
    <mergeCell ref="D26:D27"/>
    <mergeCell ref="E26:E27"/>
    <mergeCell ref="F26:F27"/>
    <mergeCell ref="G26:G27"/>
    <mergeCell ref="M26:M27"/>
    <mergeCell ref="O26:O27"/>
    <mergeCell ref="K4:K5"/>
    <mergeCell ref="L4:L5"/>
    <mergeCell ref="O4:P4"/>
    <mergeCell ref="Q4:R4"/>
    <mergeCell ref="S4:T4"/>
    <mergeCell ref="V26:V27"/>
    <mergeCell ref="A1:X1"/>
    <mergeCell ref="A2:X2"/>
    <mergeCell ref="D3:G3"/>
    <mergeCell ref="K3:L3"/>
    <mergeCell ref="O3:V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opLeftCell="C1" workbookViewId="0">
      <selection activeCell="T6" sqref="T6"/>
    </sheetView>
  </sheetViews>
  <sheetFormatPr defaultRowHeight="14.25" x14ac:dyDescent="0.2"/>
  <cols>
    <col min="2" max="2" width="14.125" customWidth="1"/>
    <col min="13" max="13" width="38.625" customWidth="1"/>
    <col min="15" max="22" width="6.875" customWidth="1"/>
  </cols>
  <sheetData>
    <row r="1" spans="1:24" ht="30.75" x14ac:dyDescent="0.7">
      <c r="A1" s="1065" t="s">
        <v>1362</v>
      </c>
      <c r="B1" s="1065"/>
      <c r="C1" s="1065"/>
      <c r="D1" s="1065"/>
      <c r="E1" s="1065"/>
      <c r="F1" s="1065"/>
      <c r="G1" s="1065"/>
      <c r="H1" s="1065"/>
      <c r="I1" s="1065"/>
      <c r="J1" s="1065"/>
      <c r="K1" s="1065"/>
      <c r="L1" s="1065"/>
      <c r="M1" s="1065"/>
      <c r="N1" s="1065"/>
      <c r="O1" s="1065"/>
      <c r="P1" s="1065"/>
      <c r="Q1" s="1065"/>
      <c r="R1" s="1065"/>
      <c r="S1" s="1065"/>
      <c r="T1" s="1065"/>
      <c r="U1" s="1065"/>
      <c r="V1" s="1065"/>
      <c r="W1" s="1065"/>
      <c r="X1" s="1065"/>
    </row>
    <row r="2" spans="1:24" ht="30.75" x14ac:dyDescent="0.7">
      <c r="A2" s="1066" t="s">
        <v>1363</v>
      </c>
      <c r="B2" s="1066"/>
      <c r="C2" s="1066"/>
      <c r="D2" s="1066"/>
      <c r="E2" s="1066"/>
      <c r="F2" s="1066"/>
      <c r="G2" s="1066"/>
      <c r="H2" s="1066"/>
      <c r="I2" s="1066"/>
      <c r="J2" s="1066"/>
      <c r="K2" s="1066"/>
      <c r="L2" s="1066"/>
      <c r="M2" s="1066"/>
      <c r="N2" s="1066"/>
      <c r="O2" s="1066"/>
      <c r="P2" s="1066"/>
      <c r="Q2" s="1066"/>
      <c r="R2" s="1066"/>
      <c r="S2" s="1066"/>
      <c r="T2" s="1066"/>
      <c r="U2" s="1066"/>
      <c r="V2" s="1066"/>
      <c r="W2" s="1066"/>
      <c r="X2" s="1066"/>
    </row>
    <row r="3" spans="1:24" ht="21.75" x14ac:dyDescent="0.5">
      <c r="A3" s="201"/>
      <c r="B3" s="202" t="s">
        <v>1364</v>
      </c>
      <c r="C3" s="203" t="s">
        <v>1365</v>
      </c>
      <c r="D3" s="1067" t="s">
        <v>165</v>
      </c>
      <c r="E3" s="1068"/>
      <c r="F3" s="1068"/>
      <c r="G3" s="1069"/>
      <c r="H3" s="201" t="s">
        <v>190</v>
      </c>
      <c r="I3" s="201" t="s">
        <v>1366</v>
      </c>
      <c r="J3" s="201" t="s">
        <v>1367</v>
      </c>
      <c r="K3" s="1087" t="s">
        <v>1368</v>
      </c>
      <c r="L3" s="1088"/>
      <c r="M3" s="201"/>
      <c r="N3" s="201"/>
      <c r="O3" s="1067" t="s">
        <v>1369</v>
      </c>
      <c r="P3" s="1068"/>
      <c r="Q3" s="1068"/>
      <c r="R3" s="1068"/>
      <c r="S3" s="1068"/>
      <c r="T3" s="1068"/>
      <c r="U3" s="1068"/>
      <c r="V3" s="1069"/>
      <c r="W3" s="204"/>
      <c r="X3" s="204"/>
    </row>
    <row r="4" spans="1:24" ht="21.75" x14ac:dyDescent="0.5">
      <c r="A4" s="205" t="s">
        <v>163</v>
      </c>
      <c r="B4" s="206" t="s">
        <v>1370</v>
      </c>
      <c r="C4" s="207" t="s">
        <v>1370</v>
      </c>
      <c r="D4" s="205" t="s">
        <v>1371</v>
      </c>
      <c r="E4" s="205" t="s">
        <v>187</v>
      </c>
      <c r="F4" s="205" t="s">
        <v>188</v>
      </c>
      <c r="G4" s="205" t="s">
        <v>189</v>
      </c>
      <c r="H4" s="205" t="s">
        <v>1370</v>
      </c>
      <c r="I4" s="205" t="s">
        <v>194</v>
      </c>
      <c r="J4" s="205" t="s">
        <v>191</v>
      </c>
      <c r="K4" s="208" t="s">
        <v>1372</v>
      </c>
      <c r="L4" s="209" t="s">
        <v>106</v>
      </c>
      <c r="M4" s="205" t="s">
        <v>1373</v>
      </c>
      <c r="N4" s="205" t="s">
        <v>1374</v>
      </c>
      <c r="O4" s="1083" t="s">
        <v>1372</v>
      </c>
      <c r="P4" s="1084"/>
      <c r="Q4" s="1085" t="s">
        <v>106</v>
      </c>
      <c r="R4" s="1086"/>
      <c r="S4" s="1085" t="s">
        <v>212</v>
      </c>
      <c r="T4" s="1086"/>
      <c r="U4" s="1067" t="s">
        <v>213</v>
      </c>
      <c r="V4" s="1069"/>
      <c r="W4" s="205" t="s">
        <v>124</v>
      </c>
      <c r="X4" s="205" t="s">
        <v>214</v>
      </c>
    </row>
    <row r="5" spans="1:24" ht="21.75" x14ac:dyDescent="0.5">
      <c r="A5" s="210"/>
      <c r="B5" s="211"/>
      <c r="C5" s="212"/>
      <c r="D5" s="213"/>
      <c r="E5" s="213"/>
      <c r="F5" s="213"/>
      <c r="G5" s="213"/>
      <c r="H5" s="213"/>
      <c r="I5" s="213"/>
      <c r="J5" s="213"/>
      <c r="K5" s="214"/>
      <c r="L5" s="213"/>
      <c r="M5" s="213"/>
      <c r="N5" s="213"/>
      <c r="O5" s="215" t="s">
        <v>218</v>
      </c>
      <c r="P5" s="215" t="s">
        <v>219</v>
      </c>
      <c r="Q5" s="215" t="s">
        <v>218</v>
      </c>
      <c r="R5" s="215" t="s">
        <v>219</v>
      </c>
      <c r="S5" s="215" t="s">
        <v>218</v>
      </c>
      <c r="T5" s="215" t="s">
        <v>219</v>
      </c>
      <c r="U5" s="210" t="s">
        <v>218</v>
      </c>
      <c r="V5" s="210" t="s">
        <v>219</v>
      </c>
      <c r="W5" s="213"/>
      <c r="X5" s="213"/>
    </row>
    <row r="6" spans="1:24" ht="90" customHeight="1" x14ac:dyDescent="0.2">
      <c r="A6" s="216">
        <v>1</v>
      </c>
      <c r="B6" s="217">
        <v>241153</v>
      </c>
      <c r="C6" s="218">
        <v>19.399999999999999</v>
      </c>
      <c r="D6" s="88" t="s">
        <v>1375</v>
      </c>
      <c r="E6" s="88" t="s">
        <v>1376</v>
      </c>
      <c r="F6" s="216" t="s">
        <v>1376</v>
      </c>
      <c r="G6" s="88" t="s">
        <v>743</v>
      </c>
      <c r="H6" s="88" t="s">
        <v>1377</v>
      </c>
      <c r="I6" s="88" t="s">
        <v>1378</v>
      </c>
      <c r="J6" s="88" t="s">
        <v>96</v>
      </c>
      <c r="K6" s="88">
        <v>1</v>
      </c>
      <c r="L6" s="88">
        <v>0</v>
      </c>
      <c r="M6" s="219" t="s">
        <v>1379</v>
      </c>
      <c r="N6" s="88" t="s">
        <v>1380</v>
      </c>
      <c r="O6" s="220">
        <v>0</v>
      </c>
      <c r="P6" s="220">
        <v>20</v>
      </c>
      <c r="Q6" s="220">
        <v>0</v>
      </c>
      <c r="R6" s="220">
        <v>0</v>
      </c>
      <c r="S6" s="220">
        <v>0</v>
      </c>
      <c r="T6" s="220">
        <v>0</v>
      </c>
      <c r="U6" s="221">
        <f>SUM(O6+Q6+S6)</f>
        <v>0</v>
      </c>
      <c r="V6" s="221">
        <f>SUM(P6+R6+T6)</f>
        <v>20</v>
      </c>
      <c r="W6" s="88" t="s">
        <v>115</v>
      </c>
      <c r="X6" s="222" t="s">
        <v>1381</v>
      </c>
    </row>
    <row r="7" spans="1:24" ht="90" customHeight="1" x14ac:dyDescent="0.2">
      <c r="A7" s="216">
        <v>2</v>
      </c>
      <c r="B7" s="217">
        <v>241153</v>
      </c>
      <c r="C7" s="218">
        <v>0.91666666666666663</v>
      </c>
      <c r="D7" s="88" t="s">
        <v>1382</v>
      </c>
      <c r="E7" s="216" t="s">
        <v>1383</v>
      </c>
      <c r="F7" s="216" t="s">
        <v>1384</v>
      </c>
      <c r="G7" s="216" t="s">
        <v>1385</v>
      </c>
      <c r="H7" s="88" t="s">
        <v>1386</v>
      </c>
      <c r="I7" s="88" t="s">
        <v>1387</v>
      </c>
      <c r="J7" s="223" t="s">
        <v>96</v>
      </c>
      <c r="K7" s="88">
        <v>1</v>
      </c>
      <c r="L7" s="88">
        <v>0</v>
      </c>
      <c r="M7" s="219" t="s">
        <v>1388</v>
      </c>
      <c r="N7" s="222" t="s">
        <v>1389</v>
      </c>
      <c r="O7" s="224">
        <v>1</v>
      </c>
      <c r="P7" s="220">
        <v>8</v>
      </c>
      <c r="Q7" s="220">
        <v>0</v>
      </c>
      <c r="R7" s="220">
        <v>0</v>
      </c>
      <c r="S7" s="224">
        <v>0</v>
      </c>
      <c r="T7" s="224">
        <v>0</v>
      </c>
      <c r="U7" s="221">
        <f t="shared" ref="U7:V21" si="0">SUM(O7+Q7+S7)</f>
        <v>1</v>
      </c>
      <c r="V7" s="221">
        <f t="shared" si="0"/>
        <v>8</v>
      </c>
      <c r="W7" s="88" t="s">
        <v>1390</v>
      </c>
      <c r="X7" s="88" t="s">
        <v>1391</v>
      </c>
    </row>
    <row r="8" spans="1:24" ht="90" customHeight="1" x14ac:dyDescent="0.2">
      <c r="A8" s="216">
        <v>3</v>
      </c>
      <c r="B8" s="225">
        <v>241157</v>
      </c>
      <c r="C8" s="216" t="s">
        <v>1392</v>
      </c>
      <c r="D8" s="88" t="s">
        <v>1393</v>
      </c>
      <c r="E8" s="216" t="s">
        <v>1394</v>
      </c>
      <c r="F8" s="216" t="s">
        <v>1395</v>
      </c>
      <c r="G8" s="216" t="s">
        <v>1396</v>
      </c>
      <c r="H8" s="222" t="s">
        <v>1397</v>
      </c>
      <c r="I8" s="88" t="s">
        <v>1398</v>
      </c>
      <c r="J8" s="88" t="s">
        <v>1399</v>
      </c>
      <c r="K8" s="88">
        <v>1</v>
      </c>
      <c r="L8" s="226">
        <v>1</v>
      </c>
      <c r="M8" s="219" t="s">
        <v>1400</v>
      </c>
      <c r="N8" s="88" t="s">
        <v>1401</v>
      </c>
      <c r="O8" s="227">
        <v>0</v>
      </c>
      <c r="P8" s="221">
        <v>4</v>
      </c>
      <c r="Q8" s="228">
        <v>2</v>
      </c>
      <c r="R8" s="221">
        <v>0</v>
      </c>
      <c r="S8" s="227">
        <v>0</v>
      </c>
      <c r="T8" s="227">
        <v>0</v>
      </c>
      <c r="U8" s="229">
        <f t="shared" si="0"/>
        <v>2</v>
      </c>
      <c r="V8" s="221">
        <f t="shared" si="0"/>
        <v>4</v>
      </c>
      <c r="W8" s="88" t="s">
        <v>1402</v>
      </c>
      <c r="X8" s="88" t="s">
        <v>1403</v>
      </c>
    </row>
    <row r="9" spans="1:24" ht="90" customHeight="1" x14ac:dyDescent="0.2">
      <c r="A9" s="230">
        <v>4</v>
      </c>
      <c r="B9" s="225">
        <v>241160</v>
      </c>
      <c r="C9" s="231" t="s">
        <v>1404</v>
      </c>
      <c r="D9" s="88" t="s">
        <v>1405</v>
      </c>
      <c r="E9" s="216" t="s">
        <v>1406</v>
      </c>
      <c r="F9" s="216" t="s">
        <v>1407</v>
      </c>
      <c r="G9" s="216" t="s">
        <v>1396</v>
      </c>
      <c r="H9" s="88" t="s">
        <v>1408</v>
      </c>
      <c r="I9" s="222" t="s">
        <v>1409</v>
      </c>
      <c r="J9" s="88" t="s">
        <v>1410</v>
      </c>
      <c r="K9" s="88">
        <v>0</v>
      </c>
      <c r="L9" s="88">
        <v>1</v>
      </c>
      <c r="M9" s="219" t="s">
        <v>1411</v>
      </c>
      <c r="N9" s="222" t="s">
        <v>1412</v>
      </c>
      <c r="O9" s="227">
        <v>0</v>
      </c>
      <c r="P9" s="221">
        <v>0</v>
      </c>
      <c r="Q9" s="221">
        <v>0</v>
      </c>
      <c r="R9" s="221">
        <v>4</v>
      </c>
      <c r="S9" s="227">
        <v>0</v>
      </c>
      <c r="T9" s="227">
        <v>0</v>
      </c>
      <c r="U9" s="227">
        <f t="shared" si="0"/>
        <v>0</v>
      </c>
      <c r="V9" s="221">
        <f t="shared" si="0"/>
        <v>4</v>
      </c>
      <c r="W9" s="88" t="s">
        <v>115</v>
      </c>
      <c r="X9" s="88" t="s">
        <v>1413</v>
      </c>
    </row>
    <row r="10" spans="1:24" ht="90" customHeight="1" x14ac:dyDescent="0.2">
      <c r="A10" s="230">
        <v>5</v>
      </c>
      <c r="B10" s="225">
        <v>241161</v>
      </c>
      <c r="C10" s="231" t="s">
        <v>1414</v>
      </c>
      <c r="D10" s="76" t="s">
        <v>1415</v>
      </c>
      <c r="E10" s="88" t="s">
        <v>1416</v>
      </c>
      <c r="F10" s="88" t="s">
        <v>1417</v>
      </c>
      <c r="G10" s="88" t="s">
        <v>654</v>
      </c>
      <c r="H10" s="88" t="s">
        <v>1418</v>
      </c>
      <c r="I10" s="88" t="s">
        <v>1419</v>
      </c>
      <c r="J10" s="88" t="s">
        <v>96</v>
      </c>
      <c r="K10" s="88">
        <v>1</v>
      </c>
      <c r="L10" s="88">
        <v>0</v>
      </c>
      <c r="M10" s="219" t="s">
        <v>1420</v>
      </c>
      <c r="N10" s="232" t="s">
        <v>1421</v>
      </c>
      <c r="O10" s="227">
        <v>0</v>
      </c>
      <c r="P10" s="221">
        <v>6</v>
      </c>
      <c r="Q10" s="221">
        <v>0</v>
      </c>
      <c r="R10" s="221">
        <v>0</v>
      </c>
      <c r="S10" s="227">
        <v>0</v>
      </c>
      <c r="T10" s="227">
        <v>0</v>
      </c>
      <c r="U10" s="227">
        <f t="shared" si="0"/>
        <v>0</v>
      </c>
      <c r="V10" s="221">
        <f t="shared" si="0"/>
        <v>6</v>
      </c>
      <c r="W10" s="88" t="s">
        <v>115</v>
      </c>
      <c r="X10" s="88" t="s">
        <v>1422</v>
      </c>
    </row>
    <row r="11" spans="1:24" ht="90" customHeight="1" x14ac:dyDescent="0.2">
      <c r="A11" s="230">
        <v>6</v>
      </c>
      <c r="B11" s="233">
        <v>241162</v>
      </c>
      <c r="C11" s="234">
        <v>0.74305555555555547</v>
      </c>
      <c r="D11" s="88" t="s">
        <v>1423</v>
      </c>
      <c r="E11" s="88" t="s">
        <v>93</v>
      </c>
      <c r="F11" s="88" t="s">
        <v>93</v>
      </c>
      <c r="G11" s="88" t="s">
        <v>874</v>
      </c>
      <c r="H11" s="88" t="s">
        <v>1424</v>
      </c>
      <c r="I11" s="88" t="s">
        <v>1409</v>
      </c>
      <c r="J11" s="222" t="s">
        <v>96</v>
      </c>
      <c r="K11" s="88">
        <v>0</v>
      </c>
      <c r="L11" s="88">
        <v>1</v>
      </c>
      <c r="M11" s="219" t="s">
        <v>1425</v>
      </c>
      <c r="N11" s="88" t="s">
        <v>1426</v>
      </c>
      <c r="O11" s="227">
        <v>0</v>
      </c>
      <c r="P11" s="221">
        <v>0</v>
      </c>
      <c r="Q11" s="221">
        <v>0</v>
      </c>
      <c r="R11" s="221">
        <v>0</v>
      </c>
      <c r="S11" s="227">
        <v>0</v>
      </c>
      <c r="T11" s="227">
        <v>1</v>
      </c>
      <c r="U11" s="227">
        <f t="shared" si="0"/>
        <v>0</v>
      </c>
      <c r="V11" s="221">
        <f t="shared" si="0"/>
        <v>1</v>
      </c>
      <c r="W11" s="88" t="s">
        <v>1427</v>
      </c>
      <c r="X11" s="88" t="s">
        <v>1428</v>
      </c>
    </row>
    <row r="12" spans="1:24" ht="90" customHeight="1" x14ac:dyDescent="0.2">
      <c r="A12" s="230">
        <v>7</v>
      </c>
      <c r="B12" s="233">
        <v>241164</v>
      </c>
      <c r="C12" s="234">
        <v>0.18055555555555555</v>
      </c>
      <c r="D12" s="88" t="s">
        <v>1429</v>
      </c>
      <c r="E12" s="88" t="s">
        <v>1017</v>
      </c>
      <c r="F12" s="88" t="s">
        <v>228</v>
      </c>
      <c r="G12" s="88" t="s">
        <v>1018</v>
      </c>
      <c r="H12" s="88" t="s">
        <v>1430</v>
      </c>
      <c r="I12" s="88" t="s">
        <v>1409</v>
      </c>
      <c r="J12" s="222" t="s">
        <v>96</v>
      </c>
      <c r="K12" s="88">
        <v>0</v>
      </c>
      <c r="L12" s="88">
        <v>1</v>
      </c>
      <c r="M12" s="219" t="s">
        <v>1431</v>
      </c>
      <c r="N12" s="88" t="s">
        <v>1432</v>
      </c>
      <c r="O12" s="227">
        <v>0</v>
      </c>
      <c r="P12" s="221">
        <v>0</v>
      </c>
      <c r="Q12" s="221">
        <v>0</v>
      </c>
      <c r="R12" s="221">
        <v>2</v>
      </c>
      <c r="S12" s="227">
        <v>0</v>
      </c>
      <c r="T12" s="227">
        <v>0</v>
      </c>
      <c r="U12" s="227">
        <f t="shared" si="0"/>
        <v>0</v>
      </c>
      <c r="V12" s="221">
        <f t="shared" si="0"/>
        <v>2</v>
      </c>
      <c r="W12" s="88" t="s">
        <v>1433</v>
      </c>
      <c r="X12" s="88" t="s">
        <v>1434</v>
      </c>
    </row>
    <row r="13" spans="1:24" ht="90" customHeight="1" x14ac:dyDescent="0.2">
      <c r="A13" s="230">
        <v>8</v>
      </c>
      <c r="B13" s="233">
        <v>241164</v>
      </c>
      <c r="C13" s="234">
        <v>0.25</v>
      </c>
      <c r="D13" s="88" t="s">
        <v>1435</v>
      </c>
      <c r="E13" s="88" t="s">
        <v>1436</v>
      </c>
      <c r="F13" s="88" t="s">
        <v>1355</v>
      </c>
      <c r="G13" s="88" t="s">
        <v>935</v>
      </c>
      <c r="H13" s="88" t="s">
        <v>1437</v>
      </c>
      <c r="I13" s="88" t="s">
        <v>1438</v>
      </c>
      <c r="J13" s="222" t="s">
        <v>96</v>
      </c>
      <c r="K13" s="88">
        <v>1</v>
      </c>
      <c r="L13" s="88">
        <v>0</v>
      </c>
      <c r="M13" s="219" t="s">
        <v>1439</v>
      </c>
      <c r="N13" s="88" t="s">
        <v>1440</v>
      </c>
      <c r="O13" s="227">
        <v>0</v>
      </c>
      <c r="P13" s="221">
        <v>0</v>
      </c>
      <c r="Q13" s="221">
        <v>0</v>
      </c>
      <c r="R13" s="221">
        <v>0</v>
      </c>
      <c r="S13" s="227">
        <v>0</v>
      </c>
      <c r="T13" s="227">
        <v>2</v>
      </c>
      <c r="U13" s="227">
        <f t="shared" si="0"/>
        <v>0</v>
      </c>
      <c r="V13" s="221">
        <f t="shared" si="0"/>
        <v>2</v>
      </c>
      <c r="W13" s="88" t="s">
        <v>115</v>
      </c>
      <c r="X13" s="88" t="s">
        <v>1441</v>
      </c>
    </row>
    <row r="14" spans="1:24" ht="90" customHeight="1" x14ac:dyDescent="0.2">
      <c r="A14" s="216">
        <v>9</v>
      </c>
      <c r="B14" s="233">
        <v>241164</v>
      </c>
      <c r="C14" s="231">
        <v>0.55555555555555558</v>
      </c>
      <c r="D14" s="88" t="s">
        <v>1442</v>
      </c>
      <c r="E14" s="88" t="s">
        <v>1443</v>
      </c>
      <c r="F14" s="88" t="s">
        <v>1444</v>
      </c>
      <c r="G14" s="88" t="s">
        <v>1445</v>
      </c>
      <c r="H14" s="216" t="s">
        <v>1446</v>
      </c>
      <c r="I14" s="88" t="s">
        <v>1409</v>
      </c>
      <c r="J14" s="88" t="s">
        <v>96</v>
      </c>
      <c r="K14" s="216">
        <v>0</v>
      </c>
      <c r="L14" s="216">
        <v>1</v>
      </c>
      <c r="M14" s="219" t="s">
        <v>1447</v>
      </c>
      <c r="N14" s="88" t="s">
        <v>1448</v>
      </c>
      <c r="O14" s="227">
        <v>0</v>
      </c>
      <c r="P14" s="221">
        <v>0</v>
      </c>
      <c r="Q14" s="221">
        <v>0</v>
      </c>
      <c r="R14" s="221">
        <v>0</v>
      </c>
      <c r="S14" s="227">
        <v>1</v>
      </c>
      <c r="T14" s="227">
        <v>0</v>
      </c>
      <c r="U14" s="227">
        <f t="shared" si="0"/>
        <v>1</v>
      </c>
      <c r="V14" s="221">
        <f t="shared" si="0"/>
        <v>0</v>
      </c>
      <c r="W14" s="222" t="s">
        <v>1449</v>
      </c>
      <c r="X14" s="222" t="s">
        <v>1450</v>
      </c>
    </row>
    <row r="15" spans="1:24" ht="90" customHeight="1" x14ac:dyDescent="0.2">
      <c r="A15" s="235">
        <v>10</v>
      </c>
      <c r="B15" s="233">
        <v>241164</v>
      </c>
      <c r="C15" s="236" t="s">
        <v>1451</v>
      </c>
      <c r="D15" s="133" t="s">
        <v>1452</v>
      </c>
      <c r="E15" s="237" t="s">
        <v>93</v>
      </c>
      <c r="F15" s="133" t="s">
        <v>1453</v>
      </c>
      <c r="G15" s="133" t="s">
        <v>1089</v>
      </c>
      <c r="H15" s="238" t="s">
        <v>1454</v>
      </c>
      <c r="I15" s="133" t="s">
        <v>105</v>
      </c>
      <c r="J15" s="133" t="s">
        <v>96</v>
      </c>
      <c r="K15" s="238">
        <v>1</v>
      </c>
      <c r="L15" s="238">
        <v>0</v>
      </c>
      <c r="M15" s="239" t="s">
        <v>1455</v>
      </c>
      <c r="N15" s="133" t="s">
        <v>1456</v>
      </c>
      <c r="O15" s="240">
        <v>0</v>
      </c>
      <c r="P15" s="241">
        <v>0</v>
      </c>
      <c r="Q15" s="241">
        <v>0</v>
      </c>
      <c r="R15" s="241">
        <v>0</v>
      </c>
      <c r="S15" s="240">
        <v>1</v>
      </c>
      <c r="T15" s="240">
        <v>1</v>
      </c>
      <c r="U15" s="240">
        <f t="shared" si="0"/>
        <v>1</v>
      </c>
      <c r="V15" s="221">
        <f t="shared" si="0"/>
        <v>1</v>
      </c>
      <c r="W15" s="242" t="s">
        <v>1457</v>
      </c>
      <c r="X15" s="242" t="s">
        <v>1458</v>
      </c>
    </row>
    <row r="16" spans="1:24" ht="90" customHeight="1" x14ac:dyDescent="0.2">
      <c r="A16" s="235">
        <v>11</v>
      </c>
      <c r="B16" s="233">
        <v>241164</v>
      </c>
      <c r="C16" s="243">
        <v>20.852083333333333</v>
      </c>
      <c r="D16" s="133" t="s">
        <v>1459</v>
      </c>
      <c r="E16" s="133" t="s">
        <v>1460</v>
      </c>
      <c r="F16" s="133" t="s">
        <v>1045</v>
      </c>
      <c r="G16" s="133" t="s">
        <v>447</v>
      </c>
      <c r="H16" s="133" t="s">
        <v>1461</v>
      </c>
      <c r="I16" s="133" t="s">
        <v>339</v>
      </c>
      <c r="J16" s="242" t="s">
        <v>96</v>
      </c>
      <c r="K16" s="133">
        <v>1</v>
      </c>
      <c r="L16" s="133">
        <v>0</v>
      </c>
      <c r="M16" s="239" t="s">
        <v>1462</v>
      </c>
      <c r="N16" s="133" t="s">
        <v>1463</v>
      </c>
      <c r="O16" s="240">
        <v>0</v>
      </c>
      <c r="P16" s="241">
        <v>0</v>
      </c>
      <c r="Q16" s="241">
        <v>0</v>
      </c>
      <c r="R16" s="241">
        <v>0</v>
      </c>
      <c r="S16" s="240">
        <v>0</v>
      </c>
      <c r="T16" s="240">
        <v>3</v>
      </c>
      <c r="U16" s="240">
        <f t="shared" si="0"/>
        <v>0</v>
      </c>
      <c r="V16" s="221">
        <f t="shared" si="0"/>
        <v>3</v>
      </c>
      <c r="W16" s="133" t="s">
        <v>1464</v>
      </c>
      <c r="X16" s="133" t="s">
        <v>1458</v>
      </c>
    </row>
    <row r="17" spans="1:24" ht="90" customHeight="1" x14ac:dyDescent="0.2">
      <c r="A17" s="235">
        <v>12</v>
      </c>
      <c r="B17" s="233">
        <v>241164</v>
      </c>
      <c r="C17" s="243">
        <v>0.95138888888888884</v>
      </c>
      <c r="D17" s="116" t="s">
        <v>1465</v>
      </c>
      <c r="E17" s="116" t="s">
        <v>1466</v>
      </c>
      <c r="F17" s="116" t="s">
        <v>1467</v>
      </c>
      <c r="G17" s="116" t="s">
        <v>1468</v>
      </c>
      <c r="H17" s="133" t="s">
        <v>1469</v>
      </c>
      <c r="I17" s="133" t="s">
        <v>1470</v>
      </c>
      <c r="J17" s="242" t="s">
        <v>96</v>
      </c>
      <c r="K17" s="133">
        <v>0</v>
      </c>
      <c r="L17" s="133">
        <v>1</v>
      </c>
      <c r="M17" s="244" t="s">
        <v>1471</v>
      </c>
      <c r="N17" s="133" t="s">
        <v>1472</v>
      </c>
      <c r="O17" s="240">
        <v>0</v>
      </c>
      <c r="P17" s="241">
        <v>0</v>
      </c>
      <c r="Q17" s="241">
        <v>0</v>
      </c>
      <c r="R17" s="241">
        <v>0</v>
      </c>
      <c r="S17" s="240">
        <v>1</v>
      </c>
      <c r="T17" s="240">
        <v>0</v>
      </c>
      <c r="U17" s="240">
        <f t="shared" si="0"/>
        <v>1</v>
      </c>
      <c r="V17" s="221">
        <f t="shared" si="0"/>
        <v>0</v>
      </c>
      <c r="W17" s="133" t="s">
        <v>1427</v>
      </c>
      <c r="X17" s="133" t="s">
        <v>1458</v>
      </c>
    </row>
    <row r="18" spans="1:24" ht="90" customHeight="1" x14ac:dyDescent="0.2">
      <c r="A18" s="235">
        <v>13</v>
      </c>
      <c r="B18" s="245">
        <v>241165</v>
      </c>
      <c r="C18" s="236" t="s">
        <v>1473</v>
      </c>
      <c r="D18" s="88" t="s">
        <v>1474</v>
      </c>
      <c r="E18" s="88" t="s">
        <v>1475</v>
      </c>
      <c r="F18" s="88" t="s">
        <v>1476</v>
      </c>
      <c r="G18" s="88" t="s">
        <v>630</v>
      </c>
      <c r="H18" s="238" t="s">
        <v>1477</v>
      </c>
      <c r="I18" s="133" t="s">
        <v>1478</v>
      </c>
      <c r="J18" s="133" t="s">
        <v>96</v>
      </c>
      <c r="K18" s="238">
        <v>1</v>
      </c>
      <c r="L18" s="238">
        <v>0</v>
      </c>
      <c r="M18" s="219" t="s">
        <v>1479</v>
      </c>
      <c r="N18" s="133" t="s">
        <v>1480</v>
      </c>
      <c r="O18" s="246">
        <v>0</v>
      </c>
      <c r="P18" s="247">
        <v>0</v>
      </c>
      <c r="Q18" s="247">
        <v>0</v>
      </c>
      <c r="R18" s="247">
        <v>0</v>
      </c>
      <c r="S18" s="246">
        <v>0</v>
      </c>
      <c r="T18" s="246">
        <v>0</v>
      </c>
      <c r="U18" s="246">
        <f t="shared" si="0"/>
        <v>0</v>
      </c>
      <c r="V18" s="221">
        <f t="shared" si="0"/>
        <v>0</v>
      </c>
      <c r="W18" s="133" t="s">
        <v>1481</v>
      </c>
      <c r="X18" s="133" t="s">
        <v>1482</v>
      </c>
    </row>
    <row r="19" spans="1:24" ht="90" customHeight="1" x14ac:dyDescent="0.2">
      <c r="A19" s="230">
        <v>14</v>
      </c>
      <c r="B19" s="248">
        <v>241169</v>
      </c>
      <c r="C19" s="234" t="s">
        <v>1483</v>
      </c>
      <c r="D19" s="88" t="s">
        <v>1484</v>
      </c>
      <c r="E19" s="88" t="s">
        <v>1485</v>
      </c>
      <c r="F19" s="88" t="s">
        <v>1485</v>
      </c>
      <c r="G19" s="88" t="s">
        <v>1486</v>
      </c>
      <c r="H19" s="88" t="s">
        <v>1487</v>
      </c>
      <c r="I19" s="88" t="s">
        <v>1488</v>
      </c>
      <c r="J19" s="222" t="s">
        <v>395</v>
      </c>
      <c r="K19" s="88">
        <v>0</v>
      </c>
      <c r="L19" s="88">
        <v>1</v>
      </c>
      <c r="M19" s="219" t="s">
        <v>1489</v>
      </c>
      <c r="N19" s="222" t="s">
        <v>1490</v>
      </c>
      <c r="O19" s="246">
        <v>0</v>
      </c>
      <c r="P19" s="247">
        <v>0</v>
      </c>
      <c r="Q19" s="247">
        <v>0</v>
      </c>
      <c r="R19" s="247">
        <v>1</v>
      </c>
      <c r="S19" s="246">
        <v>1</v>
      </c>
      <c r="T19" s="246">
        <v>0</v>
      </c>
      <c r="U19" s="246">
        <f t="shared" si="0"/>
        <v>1</v>
      </c>
      <c r="V19" s="221">
        <f t="shared" si="0"/>
        <v>1</v>
      </c>
      <c r="W19" s="88" t="s">
        <v>1491</v>
      </c>
      <c r="X19" s="88" t="s">
        <v>1450</v>
      </c>
    </row>
    <row r="20" spans="1:24" ht="90" customHeight="1" x14ac:dyDescent="0.2">
      <c r="A20" s="230">
        <v>15</v>
      </c>
      <c r="B20" s="248">
        <v>241172</v>
      </c>
      <c r="C20" s="234" t="s">
        <v>1492</v>
      </c>
      <c r="D20" s="133" t="s">
        <v>1493</v>
      </c>
      <c r="E20" s="133" t="s">
        <v>1494</v>
      </c>
      <c r="F20" s="133" t="s">
        <v>93</v>
      </c>
      <c r="G20" s="133" t="s">
        <v>1131</v>
      </c>
      <c r="H20" s="88" t="s">
        <v>1495</v>
      </c>
      <c r="I20" s="88" t="s">
        <v>1409</v>
      </c>
      <c r="J20" s="222" t="s">
        <v>96</v>
      </c>
      <c r="K20" s="88">
        <v>0</v>
      </c>
      <c r="L20" s="88">
        <v>1</v>
      </c>
      <c r="M20" s="239" t="s">
        <v>1496</v>
      </c>
      <c r="N20" s="222" t="s">
        <v>1497</v>
      </c>
      <c r="O20" s="246">
        <v>0</v>
      </c>
      <c r="P20" s="247">
        <v>0</v>
      </c>
      <c r="Q20" s="247">
        <v>1</v>
      </c>
      <c r="R20" s="247">
        <v>4</v>
      </c>
      <c r="S20" s="246">
        <v>0</v>
      </c>
      <c r="T20" s="246">
        <v>0</v>
      </c>
      <c r="U20" s="246">
        <f t="shared" si="0"/>
        <v>1</v>
      </c>
      <c r="V20" s="221">
        <f t="shared" si="0"/>
        <v>4</v>
      </c>
      <c r="W20" s="88" t="s">
        <v>106</v>
      </c>
      <c r="X20" s="88" t="s">
        <v>1498</v>
      </c>
    </row>
    <row r="21" spans="1:24" ht="90" customHeight="1" x14ac:dyDescent="0.2">
      <c r="A21" s="230">
        <v>16</v>
      </c>
      <c r="B21" s="248">
        <v>241173</v>
      </c>
      <c r="C21" s="234">
        <v>6.9444444444444441E-3</v>
      </c>
      <c r="D21" s="88" t="s">
        <v>1499</v>
      </c>
      <c r="E21" s="88" t="s">
        <v>1500</v>
      </c>
      <c r="F21" s="88" t="s">
        <v>228</v>
      </c>
      <c r="G21" s="88" t="s">
        <v>992</v>
      </c>
      <c r="H21" s="88" t="s">
        <v>1501</v>
      </c>
      <c r="I21" s="88" t="s">
        <v>1502</v>
      </c>
      <c r="J21" s="222" t="s">
        <v>96</v>
      </c>
      <c r="K21" s="88">
        <v>1</v>
      </c>
      <c r="L21" s="88">
        <v>0</v>
      </c>
      <c r="M21" s="219" t="s">
        <v>1503</v>
      </c>
      <c r="N21" s="222" t="s">
        <v>1504</v>
      </c>
      <c r="O21" s="246">
        <v>0</v>
      </c>
      <c r="P21" s="247">
        <v>0</v>
      </c>
      <c r="Q21" s="247">
        <v>0</v>
      </c>
      <c r="R21" s="247">
        <v>0</v>
      </c>
      <c r="S21" s="246">
        <v>1</v>
      </c>
      <c r="T21" s="246">
        <v>1</v>
      </c>
      <c r="U21" s="246">
        <f t="shared" si="0"/>
        <v>1</v>
      </c>
      <c r="V21" s="221">
        <f t="shared" si="0"/>
        <v>1</v>
      </c>
      <c r="W21" s="88" t="s">
        <v>1427</v>
      </c>
      <c r="X21" s="88" t="s">
        <v>1505</v>
      </c>
    </row>
    <row r="22" spans="1:24" ht="90" customHeight="1" x14ac:dyDescent="0.2">
      <c r="A22" s="230">
        <v>17</v>
      </c>
      <c r="B22" s="248">
        <v>241173</v>
      </c>
      <c r="C22" s="234">
        <v>0.35416666666666669</v>
      </c>
      <c r="D22" s="88" t="s">
        <v>1506</v>
      </c>
      <c r="E22" s="88" t="s">
        <v>1507</v>
      </c>
      <c r="F22" s="88" t="s">
        <v>1508</v>
      </c>
      <c r="G22" s="88" t="s">
        <v>1509</v>
      </c>
      <c r="H22" s="88" t="s">
        <v>1510</v>
      </c>
      <c r="I22" s="88" t="s">
        <v>1502</v>
      </c>
      <c r="J22" s="222" t="s">
        <v>96</v>
      </c>
      <c r="K22" s="88">
        <v>1</v>
      </c>
      <c r="L22" s="88">
        <v>0</v>
      </c>
      <c r="M22" s="219" t="s">
        <v>1511</v>
      </c>
      <c r="N22" s="222" t="s">
        <v>1512</v>
      </c>
      <c r="O22" s="246">
        <v>0</v>
      </c>
      <c r="P22" s="247">
        <v>0</v>
      </c>
      <c r="Q22" s="247">
        <v>0</v>
      </c>
      <c r="R22" s="249">
        <v>0</v>
      </c>
      <c r="S22" s="246">
        <v>0</v>
      </c>
      <c r="T22" s="246">
        <v>0</v>
      </c>
      <c r="U22" s="246">
        <v>0</v>
      </c>
      <c r="V22" s="250">
        <v>0</v>
      </c>
      <c r="W22" s="222" t="s">
        <v>1513</v>
      </c>
      <c r="X22" s="222" t="s">
        <v>1514</v>
      </c>
    </row>
    <row r="23" spans="1:24" ht="90" customHeight="1" x14ac:dyDescent="0.2">
      <c r="A23" s="230">
        <v>18</v>
      </c>
      <c r="B23" s="248">
        <v>241173</v>
      </c>
      <c r="C23" s="216" t="s">
        <v>1515</v>
      </c>
      <c r="D23" s="216" t="s">
        <v>1516</v>
      </c>
      <c r="E23" s="216" t="s">
        <v>1517</v>
      </c>
      <c r="F23" s="216" t="s">
        <v>1518</v>
      </c>
      <c r="G23" s="216" t="s">
        <v>630</v>
      </c>
      <c r="H23" s="88" t="s">
        <v>1519</v>
      </c>
      <c r="I23" s="222" t="s">
        <v>1520</v>
      </c>
      <c r="J23" s="222" t="s">
        <v>96</v>
      </c>
      <c r="K23" s="88">
        <v>1</v>
      </c>
      <c r="L23" s="88">
        <v>0</v>
      </c>
      <c r="M23" s="219" t="s">
        <v>1521</v>
      </c>
      <c r="N23" s="222" t="s">
        <v>1522</v>
      </c>
      <c r="O23" s="246">
        <v>0</v>
      </c>
      <c r="P23" s="247">
        <v>0</v>
      </c>
      <c r="Q23" s="247">
        <v>0</v>
      </c>
      <c r="R23" s="247">
        <v>0</v>
      </c>
      <c r="S23" s="246">
        <v>1</v>
      </c>
      <c r="T23" s="246">
        <v>0</v>
      </c>
      <c r="U23" s="246">
        <f t="shared" ref="U23:V26" si="1">SUM(O23+Q23+S23)</f>
        <v>1</v>
      </c>
      <c r="V23" s="221">
        <f t="shared" si="1"/>
        <v>0</v>
      </c>
      <c r="W23" s="88" t="s">
        <v>1523</v>
      </c>
      <c r="X23" s="88" t="s">
        <v>1458</v>
      </c>
    </row>
    <row r="24" spans="1:24" ht="90" customHeight="1" x14ac:dyDescent="0.2">
      <c r="A24" s="230">
        <v>19</v>
      </c>
      <c r="B24" s="248">
        <v>241175</v>
      </c>
      <c r="C24" s="216" t="s">
        <v>1524</v>
      </c>
      <c r="D24" s="88" t="s">
        <v>1525</v>
      </c>
      <c r="E24" s="216" t="s">
        <v>1526</v>
      </c>
      <c r="F24" s="216" t="s">
        <v>228</v>
      </c>
      <c r="G24" s="216" t="s">
        <v>1238</v>
      </c>
      <c r="H24" s="251" t="s">
        <v>1527</v>
      </c>
      <c r="I24" s="222" t="s">
        <v>1528</v>
      </c>
      <c r="J24" s="222" t="s">
        <v>96</v>
      </c>
      <c r="K24" s="88">
        <v>1</v>
      </c>
      <c r="L24" s="88">
        <v>0</v>
      </c>
      <c r="M24" s="219" t="s">
        <v>1529</v>
      </c>
      <c r="N24" s="222" t="s">
        <v>1530</v>
      </c>
      <c r="O24" s="246">
        <v>0</v>
      </c>
      <c r="P24" s="247">
        <v>5</v>
      </c>
      <c r="Q24" s="247">
        <v>0</v>
      </c>
      <c r="R24" s="247">
        <v>0</v>
      </c>
      <c r="S24" s="246">
        <v>0</v>
      </c>
      <c r="T24" s="246">
        <v>0</v>
      </c>
      <c r="U24" s="246">
        <f t="shared" si="1"/>
        <v>0</v>
      </c>
      <c r="V24" s="221">
        <f t="shared" si="1"/>
        <v>5</v>
      </c>
      <c r="W24" s="88" t="s">
        <v>1531</v>
      </c>
      <c r="X24" s="88" t="s">
        <v>1532</v>
      </c>
    </row>
    <row r="25" spans="1:24" ht="90" customHeight="1" x14ac:dyDescent="0.2">
      <c r="A25" s="230">
        <v>20</v>
      </c>
      <c r="B25" s="248">
        <v>241179</v>
      </c>
      <c r="C25" s="234" t="s">
        <v>1533</v>
      </c>
      <c r="D25" s="133" t="s">
        <v>1534</v>
      </c>
      <c r="E25" s="133" t="s">
        <v>93</v>
      </c>
      <c r="F25" s="133" t="s">
        <v>1535</v>
      </c>
      <c r="G25" s="133" t="s">
        <v>607</v>
      </c>
      <c r="H25" s="88" t="s">
        <v>1536</v>
      </c>
      <c r="I25" s="88" t="s">
        <v>1419</v>
      </c>
      <c r="J25" s="222" t="s">
        <v>96</v>
      </c>
      <c r="K25" s="88">
        <v>1</v>
      </c>
      <c r="L25" s="88">
        <v>0</v>
      </c>
      <c r="M25" s="239" t="s">
        <v>1537</v>
      </c>
      <c r="N25" s="222" t="s">
        <v>1538</v>
      </c>
      <c r="O25" s="227">
        <v>1</v>
      </c>
      <c r="P25" s="221">
        <v>29</v>
      </c>
      <c r="Q25" s="247">
        <v>0</v>
      </c>
      <c r="R25" s="247">
        <v>0</v>
      </c>
      <c r="S25" s="246">
        <v>0</v>
      </c>
      <c r="T25" s="246" t="s">
        <v>153</v>
      </c>
      <c r="U25" s="246">
        <f t="shared" si="1"/>
        <v>1</v>
      </c>
      <c r="V25" s="246">
        <f>SUM(P25,R25,T25)</f>
        <v>29</v>
      </c>
      <c r="W25" s="88" t="s">
        <v>1539</v>
      </c>
      <c r="X25" s="88" t="s">
        <v>1540</v>
      </c>
    </row>
    <row r="26" spans="1:24" ht="90" customHeight="1" x14ac:dyDescent="0.2">
      <c r="A26" s="230">
        <v>21</v>
      </c>
      <c r="B26" s="248">
        <v>241180</v>
      </c>
      <c r="C26" s="234">
        <v>0.31944444444444448</v>
      </c>
      <c r="D26" s="88" t="s">
        <v>1541</v>
      </c>
      <c r="E26" s="88" t="s">
        <v>1542</v>
      </c>
      <c r="F26" s="88" t="s">
        <v>1543</v>
      </c>
      <c r="G26" s="88" t="s">
        <v>308</v>
      </c>
      <c r="H26" s="88" t="s">
        <v>1544</v>
      </c>
      <c r="I26" s="88" t="s">
        <v>1419</v>
      </c>
      <c r="J26" s="222" t="s">
        <v>96</v>
      </c>
      <c r="K26" s="88">
        <v>1</v>
      </c>
      <c r="L26" s="88">
        <v>0</v>
      </c>
      <c r="M26" s="219" t="s">
        <v>1545</v>
      </c>
      <c r="N26" s="222" t="s">
        <v>1546</v>
      </c>
      <c r="O26" s="227">
        <v>0</v>
      </c>
      <c r="P26" s="221">
        <v>0</v>
      </c>
      <c r="Q26" s="247">
        <v>0</v>
      </c>
      <c r="R26" s="247">
        <v>0</v>
      </c>
      <c r="S26" s="246">
        <v>1</v>
      </c>
      <c r="T26" s="246">
        <v>0</v>
      </c>
      <c r="U26" s="246">
        <f t="shared" si="1"/>
        <v>1</v>
      </c>
      <c r="V26" s="246">
        <f>SUM(P26,R26,T26)</f>
        <v>0</v>
      </c>
      <c r="W26" s="88" t="s">
        <v>115</v>
      </c>
      <c r="X26" s="88" t="s">
        <v>1391</v>
      </c>
    </row>
  </sheetData>
  <mergeCells count="9">
    <mergeCell ref="O4:P4"/>
    <mergeCell ref="Q4:R4"/>
    <mergeCell ref="S4:T4"/>
    <mergeCell ref="U4:V4"/>
    <mergeCell ref="A1:X1"/>
    <mergeCell ref="A2:X2"/>
    <mergeCell ref="D3:G3"/>
    <mergeCell ref="K3:L3"/>
    <mergeCell ref="O3:V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topLeftCell="I1" workbookViewId="0">
      <selection activeCell="AA8" sqref="AA8"/>
    </sheetView>
  </sheetViews>
  <sheetFormatPr defaultRowHeight="14.25" x14ac:dyDescent="0.2"/>
  <cols>
    <col min="11" max="18" width="7.625" customWidth="1"/>
    <col min="19" max="19" width="39.75" customWidth="1"/>
    <col min="21" max="28" width="6.375" customWidth="1"/>
  </cols>
  <sheetData>
    <row r="1" spans="1:31" ht="30.75" x14ac:dyDescent="0.7">
      <c r="A1" s="1089" t="s">
        <v>1547</v>
      </c>
      <c r="B1" s="1089"/>
      <c r="C1" s="1089"/>
      <c r="D1" s="1089"/>
      <c r="E1" s="1089"/>
      <c r="F1" s="1089"/>
      <c r="G1" s="1089"/>
      <c r="H1" s="1089"/>
      <c r="I1" s="1089"/>
      <c r="J1" s="1089"/>
      <c r="K1" s="1089"/>
      <c r="L1" s="1089"/>
      <c r="M1" s="1089"/>
      <c r="N1" s="1089"/>
      <c r="O1" s="1089"/>
      <c r="P1" s="1089"/>
      <c r="Q1" s="1089"/>
      <c r="R1" s="1089"/>
      <c r="S1" s="1089"/>
      <c r="T1" s="1089"/>
      <c r="U1" s="1089"/>
      <c r="V1" s="1089"/>
      <c r="W1" s="1089"/>
      <c r="X1" s="1089"/>
      <c r="Y1" s="1089"/>
      <c r="Z1" s="1089"/>
      <c r="AA1" s="1089"/>
      <c r="AB1" s="1089"/>
      <c r="AC1" s="1089"/>
      <c r="AD1" s="1089"/>
    </row>
    <row r="2" spans="1:31" ht="30.75" x14ac:dyDescent="0.7">
      <c r="A2" s="1089" t="s">
        <v>1857</v>
      </c>
      <c r="B2" s="1089"/>
      <c r="C2" s="1089"/>
      <c r="D2" s="1089"/>
      <c r="E2" s="1089"/>
      <c r="F2" s="1089"/>
      <c r="G2" s="1089"/>
      <c r="H2" s="1089"/>
      <c r="I2" s="1089"/>
      <c r="J2" s="1089"/>
      <c r="K2" s="1089"/>
      <c r="L2" s="1089"/>
      <c r="M2" s="1089"/>
      <c r="N2" s="1089"/>
      <c r="O2" s="1089"/>
      <c r="P2" s="1089"/>
      <c r="Q2" s="1089"/>
      <c r="R2" s="1089"/>
      <c r="S2" s="1089"/>
      <c r="T2" s="1089"/>
      <c r="U2" s="1089"/>
      <c r="V2" s="1089"/>
      <c r="W2" s="1089"/>
      <c r="X2" s="1089"/>
      <c r="Y2" s="1089"/>
      <c r="Z2" s="1089"/>
      <c r="AA2" s="1089"/>
      <c r="AB2" s="1089"/>
      <c r="AC2" s="1089"/>
      <c r="AD2" s="1089"/>
    </row>
    <row r="3" spans="1:31" ht="21.75" x14ac:dyDescent="0.5">
      <c r="A3" s="1090" t="s">
        <v>163</v>
      </c>
      <c r="B3" s="1091" t="s">
        <v>1364</v>
      </c>
      <c r="C3" s="1092" t="s">
        <v>1365</v>
      </c>
      <c r="D3" s="1093" t="s">
        <v>165</v>
      </c>
      <c r="E3" s="1093"/>
      <c r="F3" s="1093"/>
      <c r="G3" s="1093"/>
      <c r="H3" s="1090" t="s">
        <v>190</v>
      </c>
      <c r="I3" s="1090" t="s">
        <v>1366</v>
      </c>
      <c r="J3" s="1090" t="s">
        <v>1367</v>
      </c>
      <c r="K3" s="1094" t="s">
        <v>1858</v>
      </c>
      <c r="L3" s="1094"/>
      <c r="M3" s="1094"/>
      <c r="N3" s="1094"/>
      <c r="O3" s="1090" t="s">
        <v>1368</v>
      </c>
      <c r="P3" s="1090"/>
      <c r="Q3" s="1090"/>
      <c r="R3" s="1096"/>
      <c r="S3" s="1090" t="s">
        <v>1373</v>
      </c>
      <c r="T3" s="1090" t="s">
        <v>1374</v>
      </c>
      <c r="U3" s="1093" t="s">
        <v>1369</v>
      </c>
      <c r="V3" s="1093"/>
      <c r="W3" s="1093"/>
      <c r="X3" s="1093"/>
      <c r="Y3" s="1093"/>
      <c r="Z3" s="1093"/>
      <c r="AA3" s="1093"/>
      <c r="AB3" s="1093"/>
      <c r="AC3" s="274"/>
      <c r="AD3" s="274"/>
    </row>
    <row r="4" spans="1:31" ht="21.75" x14ac:dyDescent="0.5">
      <c r="A4" s="1090"/>
      <c r="B4" s="1091"/>
      <c r="C4" s="1092"/>
      <c r="D4" s="1041" t="s">
        <v>1371</v>
      </c>
      <c r="E4" s="1090" t="s">
        <v>187</v>
      </c>
      <c r="F4" s="1090" t="s">
        <v>188</v>
      </c>
      <c r="G4" s="1090" t="s">
        <v>189</v>
      </c>
      <c r="H4" s="1090"/>
      <c r="I4" s="1090"/>
      <c r="J4" s="1090"/>
      <c r="K4" s="1094"/>
      <c r="L4" s="1094"/>
      <c r="M4" s="1094"/>
      <c r="N4" s="1094"/>
      <c r="O4" s="1095" t="s">
        <v>1372</v>
      </c>
      <c r="P4" s="1095"/>
      <c r="Q4" s="1095"/>
      <c r="R4" s="1095" t="s">
        <v>106</v>
      </c>
      <c r="S4" s="1090"/>
      <c r="T4" s="1090"/>
      <c r="U4" s="1097" t="s">
        <v>1372</v>
      </c>
      <c r="V4" s="1097"/>
      <c r="W4" s="1098" t="s">
        <v>106</v>
      </c>
      <c r="X4" s="1098"/>
      <c r="Y4" s="1098" t="s">
        <v>212</v>
      </c>
      <c r="Z4" s="1098"/>
      <c r="AA4" s="1090" t="s">
        <v>213</v>
      </c>
      <c r="AB4" s="1090"/>
      <c r="AC4" s="275" t="s">
        <v>124</v>
      </c>
      <c r="AD4" s="275" t="s">
        <v>214</v>
      </c>
    </row>
    <row r="5" spans="1:31" ht="43.5" x14ac:dyDescent="0.5">
      <c r="A5" s="1090"/>
      <c r="B5" s="1091"/>
      <c r="C5" s="1092"/>
      <c r="D5" s="1041"/>
      <c r="E5" s="1090"/>
      <c r="F5" s="1090"/>
      <c r="G5" s="1090"/>
      <c r="H5" s="1090"/>
      <c r="I5" s="1090"/>
      <c r="J5" s="1090"/>
      <c r="K5" s="276">
        <v>1</v>
      </c>
      <c r="L5" s="276">
        <v>2</v>
      </c>
      <c r="M5" s="276">
        <v>3</v>
      </c>
      <c r="N5" s="276">
        <v>4</v>
      </c>
      <c r="O5" s="277" t="s">
        <v>1859</v>
      </c>
      <c r="P5" s="277" t="s">
        <v>1860</v>
      </c>
      <c r="Q5" s="277" t="s">
        <v>107</v>
      </c>
      <c r="R5" s="1095"/>
      <c r="S5" s="1090"/>
      <c r="T5" s="1090"/>
      <c r="U5" s="278" t="s">
        <v>218</v>
      </c>
      <c r="V5" s="278" t="s">
        <v>219</v>
      </c>
      <c r="W5" s="278" t="s">
        <v>218</v>
      </c>
      <c r="X5" s="278" t="s">
        <v>219</v>
      </c>
      <c r="Y5" s="278" t="s">
        <v>218</v>
      </c>
      <c r="Z5" s="278" t="s">
        <v>219</v>
      </c>
      <c r="AA5" s="279" t="s">
        <v>218</v>
      </c>
      <c r="AB5" s="279" t="s">
        <v>219</v>
      </c>
      <c r="AC5" s="274"/>
      <c r="AD5" s="274"/>
    </row>
    <row r="6" spans="1:31" ht="48.75" customHeight="1" x14ac:dyDescent="0.2">
      <c r="A6" s="216">
        <v>1</v>
      </c>
      <c r="B6" s="280" t="s">
        <v>1861</v>
      </c>
      <c r="C6" s="218" t="s">
        <v>1862</v>
      </c>
      <c r="D6" s="88" t="s">
        <v>1863</v>
      </c>
      <c r="E6" s="88" t="s">
        <v>1864</v>
      </c>
      <c r="F6" s="216" t="s">
        <v>1865</v>
      </c>
      <c r="G6" s="88" t="s">
        <v>1866</v>
      </c>
      <c r="H6" s="88" t="s">
        <v>1867</v>
      </c>
      <c r="I6" s="88" t="s">
        <v>1419</v>
      </c>
      <c r="J6" s="88" t="s">
        <v>1868</v>
      </c>
      <c r="K6" s="281">
        <v>0</v>
      </c>
      <c r="L6" s="281">
        <v>1</v>
      </c>
      <c r="M6" s="281">
        <v>0</v>
      </c>
      <c r="N6" s="281">
        <v>0</v>
      </c>
      <c r="O6" s="281">
        <v>0</v>
      </c>
      <c r="P6" s="281">
        <v>1</v>
      </c>
      <c r="Q6" s="281">
        <v>0</v>
      </c>
      <c r="R6" s="281">
        <v>0</v>
      </c>
      <c r="S6" s="219" t="s">
        <v>1869</v>
      </c>
      <c r="T6" s="88" t="s">
        <v>1870</v>
      </c>
      <c r="U6" s="221">
        <v>0</v>
      </c>
      <c r="V6" s="221">
        <v>0</v>
      </c>
      <c r="W6" s="221">
        <v>0</v>
      </c>
      <c r="X6" s="221">
        <v>0</v>
      </c>
      <c r="Y6" s="221">
        <v>1</v>
      </c>
      <c r="Z6" s="221">
        <v>0</v>
      </c>
      <c r="AA6" s="221">
        <f>SUM(U6,W6,Y6)</f>
        <v>1</v>
      </c>
      <c r="AB6" s="221">
        <f>SUM(V6,X6,Z6)</f>
        <v>0</v>
      </c>
      <c r="AC6" s="88" t="s">
        <v>1871</v>
      </c>
      <c r="AD6" s="88" t="s">
        <v>1458</v>
      </c>
    </row>
    <row r="7" spans="1:31" ht="48.75" customHeight="1" x14ac:dyDescent="0.2">
      <c r="A7" s="216">
        <v>2</v>
      </c>
      <c r="B7" s="280" t="s">
        <v>1861</v>
      </c>
      <c r="C7" s="218" t="s">
        <v>1872</v>
      </c>
      <c r="D7" s="88" t="s">
        <v>1873</v>
      </c>
      <c r="E7" s="216" t="s">
        <v>1874</v>
      </c>
      <c r="F7" s="216" t="s">
        <v>1875</v>
      </c>
      <c r="G7" s="216" t="s">
        <v>1876</v>
      </c>
      <c r="H7" s="255" t="s">
        <v>1877</v>
      </c>
      <c r="I7" s="88" t="s">
        <v>1419</v>
      </c>
      <c r="J7" s="88" t="s">
        <v>1878</v>
      </c>
      <c r="K7" s="281">
        <v>0</v>
      </c>
      <c r="L7" s="281">
        <v>1</v>
      </c>
      <c r="M7" s="281">
        <v>0</v>
      </c>
      <c r="N7" s="281">
        <v>0</v>
      </c>
      <c r="O7" s="281">
        <v>0</v>
      </c>
      <c r="P7" s="281">
        <v>1</v>
      </c>
      <c r="Q7" s="281">
        <v>0</v>
      </c>
      <c r="R7" s="281">
        <v>0</v>
      </c>
      <c r="S7" s="219" t="s">
        <v>1879</v>
      </c>
      <c r="T7" s="88" t="s">
        <v>1880</v>
      </c>
      <c r="U7" s="227">
        <v>0</v>
      </c>
      <c r="V7" s="221">
        <v>7</v>
      </c>
      <c r="W7" s="221">
        <v>0</v>
      </c>
      <c r="X7" s="221">
        <v>0</v>
      </c>
      <c r="Y7" s="227">
        <v>0</v>
      </c>
      <c r="Z7" s="227">
        <v>0</v>
      </c>
      <c r="AA7" s="221">
        <f t="shared" ref="AA7:AB37" si="0">SUM(U7,W7,Y7)</f>
        <v>0</v>
      </c>
      <c r="AB7" s="221">
        <f t="shared" si="0"/>
        <v>7</v>
      </c>
      <c r="AC7" s="88" t="s">
        <v>1881</v>
      </c>
      <c r="AD7" s="88" t="s">
        <v>1381</v>
      </c>
    </row>
    <row r="8" spans="1:31" ht="48.75" customHeight="1" x14ac:dyDescent="0.2">
      <c r="A8" s="216">
        <v>3</v>
      </c>
      <c r="B8" s="280">
        <v>22041</v>
      </c>
      <c r="C8" s="218" t="s">
        <v>1882</v>
      </c>
      <c r="D8" s="88" t="s">
        <v>1883</v>
      </c>
      <c r="E8" s="216" t="s">
        <v>500</v>
      </c>
      <c r="F8" s="216" t="s">
        <v>228</v>
      </c>
      <c r="G8" s="216" t="s">
        <v>229</v>
      </c>
      <c r="H8" s="216" t="s">
        <v>1884</v>
      </c>
      <c r="I8" s="88" t="s">
        <v>1419</v>
      </c>
      <c r="J8" s="88" t="s">
        <v>1885</v>
      </c>
      <c r="K8" s="224">
        <v>0</v>
      </c>
      <c r="L8" s="224">
        <v>1</v>
      </c>
      <c r="M8" s="224">
        <v>0</v>
      </c>
      <c r="N8" s="224">
        <v>0</v>
      </c>
      <c r="O8" s="224">
        <v>0</v>
      </c>
      <c r="P8" s="224">
        <v>1</v>
      </c>
      <c r="Q8" s="224">
        <v>0</v>
      </c>
      <c r="R8" s="224">
        <v>0</v>
      </c>
      <c r="S8" s="219" t="s">
        <v>1886</v>
      </c>
      <c r="T8" s="88" t="s">
        <v>1887</v>
      </c>
      <c r="U8" s="227">
        <v>0</v>
      </c>
      <c r="V8" s="227">
        <v>0</v>
      </c>
      <c r="W8" s="227">
        <v>0</v>
      </c>
      <c r="X8" s="227">
        <v>0</v>
      </c>
      <c r="Y8" s="227">
        <v>0</v>
      </c>
      <c r="Z8" s="227">
        <v>4</v>
      </c>
      <c r="AA8" s="221">
        <f t="shared" si="0"/>
        <v>0</v>
      </c>
      <c r="AB8" s="221">
        <f t="shared" si="0"/>
        <v>4</v>
      </c>
      <c r="AC8" s="88" t="s">
        <v>1888</v>
      </c>
      <c r="AD8" s="88" t="s">
        <v>1381</v>
      </c>
      <c r="AE8" s="282"/>
    </row>
    <row r="9" spans="1:31" ht="48.75" customHeight="1" x14ac:dyDescent="0.2">
      <c r="A9" s="230">
        <v>4</v>
      </c>
      <c r="B9" s="283">
        <v>22041</v>
      </c>
      <c r="C9" s="284" t="s">
        <v>1889</v>
      </c>
      <c r="D9" s="222" t="s">
        <v>1890</v>
      </c>
      <c r="E9" s="230" t="s">
        <v>1891</v>
      </c>
      <c r="F9" s="230" t="s">
        <v>1891</v>
      </c>
      <c r="G9" s="230" t="s">
        <v>1131</v>
      </c>
      <c r="H9" s="230" t="s">
        <v>1892</v>
      </c>
      <c r="I9" s="222" t="s">
        <v>1893</v>
      </c>
      <c r="J9" s="222" t="s">
        <v>1894</v>
      </c>
      <c r="K9" s="285"/>
      <c r="L9" s="285"/>
      <c r="M9" s="285"/>
      <c r="N9" s="285"/>
      <c r="O9" s="285">
        <v>0</v>
      </c>
      <c r="P9" s="285">
        <v>0</v>
      </c>
      <c r="Q9" s="285">
        <v>1</v>
      </c>
      <c r="R9" s="285">
        <v>0</v>
      </c>
      <c r="S9" s="260" t="s">
        <v>1895</v>
      </c>
      <c r="T9" s="222" t="s">
        <v>1896</v>
      </c>
      <c r="U9" s="261">
        <v>0</v>
      </c>
      <c r="V9" s="261">
        <v>0</v>
      </c>
      <c r="W9" s="261">
        <v>0</v>
      </c>
      <c r="X9" s="261">
        <v>0</v>
      </c>
      <c r="Y9" s="261">
        <v>1</v>
      </c>
      <c r="Z9" s="261">
        <v>0</v>
      </c>
      <c r="AA9" s="228">
        <f t="shared" si="0"/>
        <v>1</v>
      </c>
      <c r="AB9" s="228">
        <f t="shared" si="0"/>
        <v>0</v>
      </c>
      <c r="AC9" s="222" t="s">
        <v>1897</v>
      </c>
      <c r="AD9" s="222" t="s">
        <v>1391</v>
      </c>
      <c r="AE9" s="286" t="s">
        <v>1898</v>
      </c>
    </row>
    <row r="10" spans="1:31" ht="48.75" customHeight="1" x14ac:dyDescent="0.2">
      <c r="A10" s="287" t="s">
        <v>1899</v>
      </c>
      <c r="B10" s="288">
        <v>22042</v>
      </c>
      <c r="C10" s="289" t="s">
        <v>1900</v>
      </c>
      <c r="D10" s="226" t="s">
        <v>1901</v>
      </c>
      <c r="E10" s="287" t="s">
        <v>500</v>
      </c>
      <c r="F10" s="287" t="s">
        <v>228</v>
      </c>
      <c r="G10" s="287" t="s">
        <v>229</v>
      </c>
      <c r="H10" s="287" t="s">
        <v>1902</v>
      </c>
      <c r="I10" s="226" t="s">
        <v>1903</v>
      </c>
      <c r="J10" s="226" t="s">
        <v>1904</v>
      </c>
      <c r="K10" s="290"/>
      <c r="L10" s="290"/>
      <c r="M10" s="290"/>
      <c r="N10" s="290"/>
      <c r="O10" s="290">
        <v>0</v>
      </c>
      <c r="P10" s="290">
        <v>1</v>
      </c>
      <c r="Q10" s="290">
        <v>0</v>
      </c>
      <c r="R10" s="290">
        <v>0</v>
      </c>
      <c r="S10" s="291" t="s">
        <v>1905</v>
      </c>
      <c r="T10" s="226" t="s">
        <v>1906</v>
      </c>
      <c r="U10" s="292">
        <v>0</v>
      </c>
      <c r="V10" s="292">
        <v>0</v>
      </c>
      <c r="W10" s="292">
        <v>0</v>
      </c>
      <c r="X10" s="292">
        <v>0</v>
      </c>
      <c r="Y10" s="292">
        <v>0</v>
      </c>
      <c r="Z10" s="292">
        <v>0</v>
      </c>
      <c r="AA10" s="256">
        <f t="shared" si="0"/>
        <v>0</v>
      </c>
      <c r="AB10" s="256">
        <f t="shared" si="0"/>
        <v>0</v>
      </c>
      <c r="AC10" s="226" t="s">
        <v>1871</v>
      </c>
      <c r="AD10" s="226" t="s">
        <v>1391</v>
      </c>
      <c r="AE10" s="286" t="s">
        <v>1898</v>
      </c>
    </row>
    <row r="11" spans="1:31" ht="48.75" customHeight="1" x14ac:dyDescent="0.2">
      <c r="A11" s="230">
        <v>5</v>
      </c>
      <c r="B11" s="283">
        <v>22042</v>
      </c>
      <c r="C11" s="284" t="s">
        <v>1907</v>
      </c>
      <c r="D11" s="222" t="s">
        <v>1908</v>
      </c>
      <c r="E11" s="230" t="s">
        <v>1909</v>
      </c>
      <c r="F11" s="230" t="s">
        <v>1910</v>
      </c>
      <c r="G11" s="230" t="s">
        <v>803</v>
      </c>
      <c r="H11" s="230" t="s">
        <v>1911</v>
      </c>
      <c r="I11" s="222" t="s">
        <v>1409</v>
      </c>
      <c r="J11" s="222" t="s">
        <v>96</v>
      </c>
      <c r="K11" s="285">
        <v>0</v>
      </c>
      <c r="L11" s="285">
        <v>0</v>
      </c>
      <c r="M11" s="285">
        <v>0</v>
      </c>
      <c r="N11" s="285">
        <v>0</v>
      </c>
      <c r="O11" s="285">
        <v>0</v>
      </c>
      <c r="P11" s="285">
        <v>0</v>
      </c>
      <c r="Q11" s="285">
        <v>0</v>
      </c>
      <c r="R11" s="285">
        <v>1</v>
      </c>
      <c r="S11" s="260" t="s">
        <v>1912</v>
      </c>
      <c r="T11" s="222" t="s">
        <v>1913</v>
      </c>
      <c r="U11" s="261">
        <v>0</v>
      </c>
      <c r="V11" s="261">
        <v>0</v>
      </c>
      <c r="W11" s="261">
        <v>0</v>
      </c>
      <c r="X11" s="261">
        <v>0</v>
      </c>
      <c r="Y11" s="261">
        <v>0</v>
      </c>
      <c r="Z11" s="261">
        <v>0</v>
      </c>
      <c r="AA11" s="228">
        <f t="shared" si="0"/>
        <v>0</v>
      </c>
      <c r="AB11" s="228">
        <f t="shared" si="0"/>
        <v>0</v>
      </c>
      <c r="AC11" s="230" t="s">
        <v>1914</v>
      </c>
      <c r="AD11" s="222" t="s">
        <v>1450</v>
      </c>
      <c r="AE11" s="293"/>
    </row>
    <row r="12" spans="1:31" ht="48.75" customHeight="1" x14ac:dyDescent="0.2">
      <c r="A12" s="216">
        <v>6</v>
      </c>
      <c r="B12" s="280">
        <v>22043</v>
      </c>
      <c r="C12" s="218" t="s">
        <v>1915</v>
      </c>
      <c r="D12" s="88" t="s">
        <v>1916</v>
      </c>
      <c r="E12" s="216" t="s">
        <v>1917</v>
      </c>
      <c r="F12" s="216" t="s">
        <v>1918</v>
      </c>
      <c r="G12" s="216" t="s">
        <v>1588</v>
      </c>
      <c r="H12" s="216" t="s">
        <v>1919</v>
      </c>
      <c r="I12" s="88" t="s">
        <v>1409</v>
      </c>
      <c r="J12" s="88" t="s">
        <v>1920</v>
      </c>
      <c r="K12" s="224">
        <v>0</v>
      </c>
      <c r="L12" s="224">
        <v>0</v>
      </c>
      <c r="M12" s="224">
        <v>0</v>
      </c>
      <c r="N12" s="224">
        <v>1</v>
      </c>
      <c r="O12" s="224">
        <v>0</v>
      </c>
      <c r="P12" s="224">
        <v>0</v>
      </c>
      <c r="Q12" s="224">
        <v>0</v>
      </c>
      <c r="R12" s="224">
        <v>1</v>
      </c>
      <c r="S12" s="219" t="s">
        <v>1921</v>
      </c>
      <c r="T12" s="88" t="s">
        <v>1922</v>
      </c>
      <c r="U12" s="227">
        <v>0</v>
      </c>
      <c r="V12" s="227">
        <v>0</v>
      </c>
      <c r="W12" s="227">
        <v>0</v>
      </c>
      <c r="X12" s="227">
        <v>0</v>
      </c>
      <c r="Y12" s="227">
        <v>0</v>
      </c>
      <c r="Z12" s="227">
        <v>0</v>
      </c>
      <c r="AA12" s="221">
        <f t="shared" si="0"/>
        <v>0</v>
      </c>
      <c r="AB12" s="221">
        <f t="shared" si="0"/>
        <v>0</v>
      </c>
      <c r="AC12" s="88" t="s">
        <v>1923</v>
      </c>
      <c r="AD12" s="216" t="s">
        <v>1450</v>
      </c>
      <c r="AE12" s="282"/>
    </row>
    <row r="13" spans="1:31" ht="48.75" customHeight="1" x14ac:dyDescent="0.2">
      <c r="A13" s="1072">
        <v>7</v>
      </c>
      <c r="B13" s="1099">
        <v>22043</v>
      </c>
      <c r="C13" s="1100" t="s">
        <v>1924</v>
      </c>
      <c r="D13" s="1075" t="s">
        <v>1925</v>
      </c>
      <c r="E13" s="1072" t="s">
        <v>1926</v>
      </c>
      <c r="F13" s="1072" t="s">
        <v>1927</v>
      </c>
      <c r="G13" s="1072" t="s">
        <v>1928</v>
      </c>
      <c r="H13" s="296" t="s">
        <v>1929</v>
      </c>
      <c r="I13" s="88" t="s">
        <v>1438</v>
      </c>
      <c r="J13" s="88" t="s">
        <v>1930</v>
      </c>
      <c r="K13" s="224"/>
      <c r="L13" s="224"/>
      <c r="M13" s="224"/>
      <c r="N13" s="224"/>
      <c r="O13" s="224">
        <v>1</v>
      </c>
      <c r="P13" s="224">
        <v>0</v>
      </c>
      <c r="Q13" s="224">
        <v>0</v>
      </c>
      <c r="R13" s="224">
        <v>0</v>
      </c>
      <c r="S13" s="1076" t="s">
        <v>1931</v>
      </c>
      <c r="T13" s="88" t="s">
        <v>1932</v>
      </c>
      <c r="U13" s="1077">
        <v>0</v>
      </c>
      <c r="V13" s="1077">
        <v>0</v>
      </c>
      <c r="W13" s="1077">
        <v>0</v>
      </c>
      <c r="X13" s="1077">
        <v>0</v>
      </c>
      <c r="Y13" s="1077">
        <v>1</v>
      </c>
      <c r="Z13" s="1077" t="s">
        <v>153</v>
      </c>
      <c r="AA13" s="1082">
        <f t="shared" si="0"/>
        <v>1</v>
      </c>
      <c r="AB13" s="1082">
        <f t="shared" si="0"/>
        <v>0</v>
      </c>
      <c r="AC13" s="88" t="s">
        <v>1933</v>
      </c>
      <c r="AD13" s="1075" t="s">
        <v>1934</v>
      </c>
      <c r="AE13" s="282"/>
    </row>
    <row r="14" spans="1:31" ht="48.75" customHeight="1" x14ac:dyDescent="0.2">
      <c r="A14" s="1072"/>
      <c r="B14" s="1099"/>
      <c r="C14" s="1100"/>
      <c r="D14" s="1075"/>
      <c r="E14" s="1072"/>
      <c r="F14" s="1072"/>
      <c r="G14" s="1072"/>
      <c r="H14" s="216" t="s">
        <v>1935</v>
      </c>
      <c r="I14" s="88" t="s">
        <v>1936</v>
      </c>
      <c r="J14" s="88" t="s">
        <v>1937</v>
      </c>
      <c r="K14" s="224"/>
      <c r="L14" s="224"/>
      <c r="M14" s="224"/>
      <c r="N14" s="224"/>
      <c r="O14" s="224">
        <v>1</v>
      </c>
      <c r="P14" s="224">
        <v>0</v>
      </c>
      <c r="Q14" s="224">
        <v>0</v>
      </c>
      <c r="R14" s="224">
        <v>0</v>
      </c>
      <c r="S14" s="1076"/>
      <c r="T14" s="88" t="s">
        <v>1938</v>
      </c>
      <c r="U14" s="1077"/>
      <c r="V14" s="1077"/>
      <c r="W14" s="1077"/>
      <c r="X14" s="1077"/>
      <c r="Y14" s="1077"/>
      <c r="Z14" s="1077"/>
      <c r="AA14" s="1082"/>
      <c r="AB14" s="1082"/>
      <c r="AC14" s="88" t="s">
        <v>1933</v>
      </c>
      <c r="AD14" s="1075"/>
      <c r="AE14" s="282"/>
    </row>
    <row r="15" spans="1:31" ht="48.75" customHeight="1" x14ac:dyDescent="0.2">
      <c r="A15" s="216">
        <v>8</v>
      </c>
      <c r="B15" s="280">
        <v>22043</v>
      </c>
      <c r="C15" s="218" t="s">
        <v>1939</v>
      </c>
      <c r="D15" s="88" t="s">
        <v>1940</v>
      </c>
      <c r="E15" s="216" t="s">
        <v>1941</v>
      </c>
      <c r="F15" s="216" t="s">
        <v>1941</v>
      </c>
      <c r="G15" s="216" t="s">
        <v>489</v>
      </c>
      <c r="H15" s="216" t="s">
        <v>1942</v>
      </c>
      <c r="I15" s="88" t="s">
        <v>1943</v>
      </c>
      <c r="J15" s="88" t="s">
        <v>1944</v>
      </c>
      <c r="K15" s="224"/>
      <c r="L15" s="224"/>
      <c r="M15" s="224"/>
      <c r="N15" s="224"/>
      <c r="O15" s="224">
        <v>0</v>
      </c>
      <c r="P15" s="224">
        <v>0</v>
      </c>
      <c r="Q15" s="224">
        <v>0</v>
      </c>
      <c r="R15" s="224">
        <v>1</v>
      </c>
      <c r="S15" s="219" t="s">
        <v>1945</v>
      </c>
      <c r="T15" s="88" t="s">
        <v>1946</v>
      </c>
      <c r="U15" s="227">
        <v>0</v>
      </c>
      <c r="V15" s="227">
        <v>0</v>
      </c>
      <c r="W15" s="227">
        <v>0</v>
      </c>
      <c r="X15" s="227">
        <v>0</v>
      </c>
      <c r="Y15" s="227">
        <v>0</v>
      </c>
      <c r="Z15" s="227">
        <v>0</v>
      </c>
      <c r="AA15" s="221">
        <f t="shared" si="0"/>
        <v>0</v>
      </c>
      <c r="AB15" s="221">
        <f t="shared" si="0"/>
        <v>0</v>
      </c>
      <c r="AC15" s="88" t="s">
        <v>1947</v>
      </c>
      <c r="AD15" s="88" t="s">
        <v>1458</v>
      </c>
      <c r="AE15" s="282"/>
    </row>
    <row r="16" spans="1:31" ht="48.75" customHeight="1" x14ac:dyDescent="0.2">
      <c r="A16" s="216">
        <v>9</v>
      </c>
      <c r="B16" s="280">
        <v>22044</v>
      </c>
      <c r="C16" s="218" t="s">
        <v>1948</v>
      </c>
      <c r="D16" s="88" t="s">
        <v>1949</v>
      </c>
      <c r="E16" s="88" t="s">
        <v>1950</v>
      </c>
      <c r="F16" s="216" t="s">
        <v>1951</v>
      </c>
      <c r="G16" s="216" t="s">
        <v>431</v>
      </c>
      <c r="H16" s="216" t="s">
        <v>1952</v>
      </c>
      <c r="I16" s="88" t="s">
        <v>1953</v>
      </c>
      <c r="J16" s="88" t="s">
        <v>1954</v>
      </c>
      <c r="K16" s="224">
        <v>0</v>
      </c>
      <c r="L16" s="224">
        <v>0</v>
      </c>
      <c r="M16" s="224">
        <v>1</v>
      </c>
      <c r="N16" s="224">
        <v>0</v>
      </c>
      <c r="O16" s="224">
        <v>1</v>
      </c>
      <c r="P16" s="224">
        <v>0</v>
      </c>
      <c r="Q16" s="224">
        <v>0</v>
      </c>
      <c r="R16" s="224">
        <v>0</v>
      </c>
      <c r="S16" s="219" t="s">
        <v>1955</v>
      </c>
      <c r="T16" s="88" t="s">
        <v>1956</v>
      </c>
      <c r="U16" s="227">
        <v>0</v>
      </c>
      <c r="V16" s="227">
        <v>18</v>
      </c>
      <c r="W16" s="227">
        <v>0</v>
      </c>
      <c r="X16" s="227">
        <v>0</v>
      </c>
      <c r="Y16" s="227">
        <v>0</v>
      </c>
      <c r="Z16" s="227">
        <v>0</v>
      </c>
      <c r="AA16" s="221">
        <f t="shared" si="0"/>
        <v>0</v>
      </c>
      <c r="AB16" s="221">
        <f t="shared" si="0"/>
        <v>18</v>
      </c>
      <c r="AC16" s="88" t="s">
        <v>1881</v>
      </c>
      <c r="AD16" s="216" t="s">
        <v>1381</v>
      </c>
      <c r="AE16" s="282"/>
    </row>
    <row r="17" spans="1:31" ht="48.75" customHeight="1" x14ac:dyDescent="0.2">
      <c r="A17" s="230">
        <v>10</v>
      </c>
      <c r="B17" s="283">
        <v>22045</v>
      </c>
      <c r="C17" s="284" t="s">
        <v>1957</v>
      </c>
      <c r="D17" s="222" t="s">
        <v>1958</v>
      </c>
      <c r="E17" s="230" t="s">
        <v>500</v>
      </c>
      <c r="F17" s="230" t="s">
        <v>228</v>
      </c>
      <c r="G17" s="230" t="s">
        <v>229</v>
      </c>
      <c r="H17" s="230" t="s">
        <v>1959</v>
      </c>
      <c r="I17" s="222" t="s">
        <v>1960</v>
      </c>
      <c r="J17" s="222" t="s">
        <v>1961</v>
      </c>
      <c r="K17" s="285"/>
      <c r="L17" s="285"/>
      <c r="M17" s="285"/>
      <c r="N17" s="285"/>
      <c r="O17" s="285">
        <v>0</v>
      </c>
      <c r="P17" s="285">
        <v>0</v>
      </c>
      <c r="Q17" s="285">
        <v>1</v>
      </c>
      <c r="R17" s="285">
        <v>0</v>
      </c>
      <c r="S17" s="260" t="s">
        <v>1962</v>
      </c>
      <c r="T17" s="222" t="s">
        <v>1963</v>
      </c>
      <c r="U17" s="261">
        <v>0</v>
      </c>
      <c r="V17" s="261">
        <v>1</v>
      </c>
      <c r="W17" s="261">
        <v>0</v>
      </c>
      <c r="X17" s="261">
        <v>0</v>
      </c>
      <c r="Y17" s="261">
        <v>0</v>
      </c>
      <c r="Z17" s="261">
        <v>0</v>
      </c>
      <c r="AA17" s="228">
        <f t="shared" si="0"/>
        <v>0</v>
      </c>
      <c r="AB17" s="228">
        <f t="shared" si="0"/>
        <v>1</v>
      </c>
      <c r="AC17" s="222" t="s">
        <v>1897</v>
      </c>
      <c r="AD17" s="230" t="s">
        <v>1391</v>
      </c>
      <c r="AE17" s="297"/>
    </row>
    <row r="18" spans="1:31" ht="48.75" customHeight="1" x14ac:dyDescent="0.2">
      <c r="A18" s="216">
        <v>11</v>
      </c>
      <c r="B18" s="280">
        <v>22046</v>
      </c>
      <c r="C18" s="218" t="s">
        <v>1964</v>
      </c>
      <c r="D18" s="88" t="s">
        <v>1965</v>
      </c>
      <c r="E18" s="88" t="s">
        <v>1966</v>
      </c>
      <c r="F18" s="216" t="s">
        <v>1967</v>
      </c>
      <c r="G18" s="216" t="s">
        <v>1131</v>
      </c>
      <c r="H18" s="216" t="s">
        <v>1968</v>
      </c>
      <c r="I18" s="222" t="s">
        <v>1969</v>
      </c>
      <c r="J18" s="222" t="s">
        <v>1970</v>
      </c>
      <c r="K18" s="224"/>
      <c r="L18" s="224"/>
      <c r="M18" s="224"/>
      <c r="N18" s="224"/>
      <c r="O18" s="224">
        <v>0</v>
      </c>
      <c r="P18" s="224">
        <v>0</v>
      </c>
      <c r="Q18" s="224">
        <v>0</v>
      </c>
      <c r="R18" s="224">
        <v>1</v>
      </c>
      <c r="S18" s="219" t="s">
        <v>1971</v>
      </c>
      <c r="T18" s="88" t="s">
        <v>1972</v>
      </c>
      <c r="U18" s="227">
        <v>0</v>
      </c>
      <c r="V18" s="227">
        <v>0</v>
      </c>
      <c r="W18" s="227">
        <v>0</v>
      </c>
      <c r="X18" s="227">
        <v>8</v>
      </c>
      <c r="Y18" s="227">
        <v>0</v>
      </c>
      <c r="Z18" s="227">
        <v>0</v>
      </c>
      <c r="AA18" s="221">
        <f t="shared" si="0"/>
        <v>0</v>
      </c>
      <c r="AB18" s="221">
        <f t="shared" si="0"/>
        <v>8</v>
      </c>
      <c r="AC18" s="88" t="s">
        <v>1923</v>
      </c>
      <c r="AD18" s="230" t="s">
        <v>1381</v>
      </c>
      <c r="AE18" s="282"/>
    </row>
    <row r="19" spans="1:31" ht="48.75" customHeight="1" x14ac:dyDescent="0.2">
      <c r="A19" s="230">
        <v>12</v>
      </c>
      <c r="B19" s="283">
        <v>22050</v>
      </c>
      <c r="C19" s="284" t="s">
        <v>1973</v>
      </c>
      <c r="D19" s="222" t="s">
        <v>1974</v>
      </c>
      <c r="E19" s="222" t="s">
        <v>1975</v>
      </c>
      <c r="F19" s="230" t="s">
        <v>1976</v>
      </c>
      <c r="G19" s="230" t="s">
        <v>797</v>
      </c>
      <c r="H19" s="230" t="s">
        <v>1977</v>
      </c>
      <c r="I19" s="222" t="s">
        <v>1978</v>
      </c>
      <c r="J19" s="222" t="s">
        <v>1979</v>
      </c>
      <c r="K19" s="285"/>
      <c r="L19" s="285"/>
      <c r="M19" s="285"/>
      <c r="N19" s="285"/>
      <c r="O19" s="285">
        <v>1</v>
      </c>
      <c r="P19" s="285">
        <v>0</v>
      </c>
      <c r="Q19" s="285">
        <v>0</v>
      </c>
      <c r="R19" s="285">
        <v>0</v>
      </c>
      <c r="S19" s="260" t="s">
        <v>1980</v>
      </c>
      <c r="T19" s="222" t="s">
        <v>1981</v>
      </c>
      <c r="U19" s="261">
        <v>0</v>
      </c>
      <c r="V19" s="261">
        <v>3</v>
      </c>
      <c r="W19" s="261">
        <v>0</v>
      </c>
      <c r="X19" s="261">
        <v>0</v>
      </c>
      <c r="Y19" s="261">
        <v>0</v>
      </c>
      <c r="Z19" s="261">
        <v>0</v>
      </c>
      <c r="AA19" s="228">
        <f t="shared" si="0"/>
        <v>0</v>
      </c>
      <c r="AB19" s="228">
        <f t="shared" si="0"/>
        <v>3</v>
      </c>
      <c r="AC19" s="222" t="s">
        <v>1982</v>
      </c>
      <c r="AD19" s="222" t="s">
        <v>1983</v>
      </c>
      <c r="AE19" s="293"/>
    </row>
    <row r="20" spans="1:31" ht="48.75" customHeight="1" x14ac:dyDescent="0.2">
      <c r="A20" s="216">
        <v>13</v>
      </c>
      <c r="B20" s="280">
        <v>22050</v>
      </c>
      <c r="C20" s="218" t="s">
        <v>1984</v>
      </c>
      <c r="D20" s="88" t="s">
        <v>1985</v>
      </c>
      <c r="E20" s="88" t="s">
        <v>1986</v>
      </c>
      <c r="F20" s="88" t="s">
        <v>1987</v>
      </c>
      <c r="G20" s="216" t="s">
        <v>1131</v>
      </c>
      <c r="H20" s="216" t="s">
        <v>1988</v>
      </c>
      <c r="I20" s="222" t="s">
        <v>1989</v>
      </c>
      <c r="J20" s="222" t="s">
        <v>1990</v>
      </c>
      <c r="K20" s="224"/>
      <c r="L20" s="224"/>
      <c r="M20" s="224"/>
      <c r="N20" s="224"/>
      <c r="O20" s="224">
        <v>1</v>
      </c>
      <c r="P20" s="224">
        <v>0</v>
      </c>
      <c r="Q20" s="224">
        <v>0</v>
      </c>
      <c r="R20" s="224">
        <v>0</v>
      </c>
      <c r="S20" s="219" t="s">
        <v>1991</v>
      </c>
      <c r="T20" s="222" t="s">
        <v>1992</v>
      </c>
      <c r="U20" s="227">
        <v>0</v>
      </c>
      <c r="V20" s="227">
        <v>0</v>
      </c>
      <c r="W20" s="227">
        <v>0</v>
      </c>
      <c r="X20" s="227">
        <v>0</v>
      </c>
      <c r="Y20" s="227">
        <v>0</v>
      </c>
      <c r="Z20" s="227">
        <v>0</v>
      </c>
      <c r="AA20" s="221">
        <f t="shared" si="0"/>
        <v>0</v>
      </c>
      <c r="AB20" s="221">
        <f t="shared" si="0"/>
        <v>0</v>
      </c>
      <c r="AC20" s="88" t="s">
        <v>1881</v>
      </c>
      <c r="AD20" s="88" t="s">
        <v>1993</v>
      </c>
      <c r="AE20" s="282"/>
    </row>
    <row r="21" spans="1:31" ht="48.75" customHeight="1" x14ac:dyDescent="0.2">
      <c r="A21" s="230">
        <v>14</v>
      </c>
      <c r="B21" s="283">
        <v>22051</v>
      </c>
      <c r="C21" s="284" t="s">
        <v>1939</v>
      </c>
      <c r="D21" s="222" t="s">
        <v>1994</v>
      </c>
      <c r="E21" s="230" t="s">
        <v>93</v>
      </c>
      <c r="F21" s="230" t="s">
        <v>1995</v>
      </c>
      <c r="G21" s="230" t="s">
        <v>384</v>
      </c>
      <c r="H21" s="230" t="s">
        <v>1996</v>
      </c>
      <c r="I21" s="222" t="s">
        <v>1488</v>
      </c>
      <c r="J21" s="222" t="s">
        <v>1997</v>
      </c>
      <c r="K21" s="285"/>
      <c r="L21" s="285"/>
      <c r="M21" s="285"/>
      <c r="N21" s="285"/>
      <c r="O21" s="285">
        <v>0</v>
      </c>
      <c r="P21" s="285">
        <v>0</v>
      </c>
      <c r="Q21" s="285">
        <v>0</v>
      </c>
      <c r="R21" s="285">
        <v>1</v>
      </c>
      <c r="S21" s="260" t="s">
        <v>1998</v>
      </c>
      <c r="T21" s="222" t="s">
        <v>1999</v>
      </c>
      <c r="U21" s="261">
        <v>0</v>
      </c>
      <c r="V21" s="261">
        <v>0</v>
      </c>
      <c r="W21" s="261">
        <v>1</v>
      </c>
      <c r="X21" s="261">
        <v>0</v>
      </c>
      <c r="Y21" s="261">
        <v>0</v>
      </c>
      <c r="Z21" s="261">
        <v>0</v>
      </c>
      <c r="AA21" s="228">
        <f t="shared" si="0"/>
        <v>1</v>
      </c>
      <c r="AB21" s="228">
        <f t="shared" si="0"/>
        <v>0</v>
      </c>
      <c r="AC21" s="230" t="s">
        <v>1914</v>
      </c>
      <c r="AD21" s="222" t="s">
        <v>1659</v>
      </c>
      <c r="AE21" s="293"/>
    </row>
    <row r="22" spans="1:31" ht="48.75" customHeight="1" x14ac:dyDescent="0.2">
      <c r="A22" s="287" t="s">
        <v>1899</v>
      </c>
      <c r="B22" s="288">
        <v>22051</v>
      </c>
      <c r="C22" s="289" t="s">
        <v>2000</v>
      </c>
      <c r="D22" s="226" t="s">
        <v>2001</v>
      </c>
      <c r="E22" s="287" t="s">
        <v>2002</v>
      </c>
      <c r="F22" s="287" t="s">
        <v>2003</v>
      </c>
      <c r="G22" s="287" t="s">
        <v>229</v>
      </c>
      <c r="H22" s="287" t="s">
        <v>2004</v>
      </c>
      <c r="I22" s="226" t="s">
        <v>1655</v>
      </c>
      <c r="J22" s="226" t="s">
        <v>2005</v>
      </c>
      <c r="K22" s="290"/>
      <c r="L22" s="290"/>
      <c r="M22" s="290"/>
      <c r="N22" s="290"/>
      <c r="O22" s="290">
        <v>0</v>
      </c>
      <c r="P22" s="290">
        <v>1</v>
      </c>
      <c r="Q22" s="290">
        <v>0</v>
      </c>
      <c r="R22" s="290">
        <v>0</v>
      </c>
      <c r="S22" s="291" t="s">
        <v>2006</v>
      </c>
      <c r="T22" s="226" t="s">
        <v>2007</v>
      </c>
      <c r="U22" s="292">
        <v>0</v>
      </c>
      <c r="V22" s="292">
        <v>0</v>
      </c>
      <c r="W22" s="292">
        <v>0</v>
      </c>
      <c r="X22" s="292">
        <v>0</v>
      </c>
      <c r="Y22" s="292">
        <v>0</v>
      </c>
      <c r="Z22" s="292">
        <v>0</v>
      </c>
      <c r="AA22" s="256">
        <f t="shared" si="0"/>
        <v>0</v>
      </c>
      <c r="AB22" s="256">
        <f t="shared" si="0"/>
        <v>0</v>
      </c>
      <c r="AC22" s="287" t="s">
        <v>1933</v>
      </c>
      <c r="AD22" s="226" t="s">
        <v>1381</v>
      </c>
      <c r="AE22" s="286" t="s">
        <v>1898</v>
      </c>
    </row>
    <row r="23" spans="1:31" ht="48.75" customHeight="1" x14ac:dyDescent="0.2">
      <c r="A23" s="230">
        <v>15</v>
      </c>
      <c r="B23" s="283">
        <v>22052</v>
      </c>
      <c r="C23" s="284" t="s">
        <v>2008</v>
      </c>
      <c r="D23" s="222" t="s">
        <v>2009</v>
      </c>
      <c r="E23" s="230" t="s">
        <v>1891</v>
      </c>
      <c r="F23" s="230" t="s">
        <v>1891</v>
      </c>
      <c r="G23" s="230" t="s">
        <v>1131</v>
      </c>
      <c r="H23" s="230" t="s">
        <v>2010</v>
      </c>
      <c r="I23" s="222" t="s">
        <v>2011</v>
      </c>
      <c r="J23" s="222" t="s">
        <v>2012</v>
      </c>
      <c r="K23" s="285"/>
      <c r="L23" s="285"/>
      <c r="M23" s="285"/>
      <c r="N23" s="285"/>
      <c r="O23" s="285">
        <v>1</v>
      </c>
      <c r="P23" s="285">
        <v>0</v>
      </c>
      <c r="Q23" s="285">
        <v>0</v>
      </c>
      <c r="R23" s="285">
        <v>0</v>
      </c>
      <c r="S23" s="260" t="s">
        <v>2013</v>
      </c>
      <c r="T23" s="222" t="s">
        <v>2014</v>
      </c>
      <c r="U23" s="261">
        <v>0</v>
      </c>
      <c r="V23" s="261">
        <v>0</v>
      </c>
      <c r="W23" s="261">
        <v>0</v>
      </c>
      <c r="X23" s="261">
        <v>0</v>
      </c>
      <c r="Y23" s="261">
        <v>1</v>
      </c>
      <c r="Z23" s="261">
        <v>0</v>
      </c>
      <c r="AA23" s="228">
        <f t="shared" si="0"/>
        <v>1</v>
      </c>
      <c r="AB23" s="228">
        <f t="shared" si="0"/>
        <v>0</v>
      </c>
      <c r="AC23" s="222" t="s">
        <v>1871</v>
      </c>
      <c r="AD23" s="222" t="s">
        <v>2015</v>
      </c>
      <c r="AE23" s="293"/>
    </row>
    <row r="24" spans="1:31" ht="48.75" customHeight="1" x14ac:dyDescent="0.2">
      <c r="A24" s="230">
        <v>16</v>
      </c>
      <c r="B24" s="283">
        <v>22053</v>
      </c>
      <c r="C24" s="284" t="s">
        <v>2016</v>
      </c>
      <c r="D24" s="222" t="s">
        <v>2017</v>
      </c>
      <c r="E24" s="230" t="s">
        <v>93</v>
      </c>
      <c r="F24" s="230" t="s">
        <v>606</v>
      </c>
      <c r="G24" s="230" t="s">
        <v>607</v>
      </c>
      <c r="H24" s="230" t="s">
        <v>2018</v>
      </c>
      <c r="I24" s="222" t="s">
        <v>1419</v>
      </c>
      <c r="J24" s="222" t="s">
        <v>1885</v>
      </c>
      <c r="K24" s="285"/>
      <c r="L24" s="285"/>
      <c r="M24" s="285"/>
      <c r="N24" s="285"/>
      <c r="O24" s="285">
        <v>0</v>
      </c>
      <c r="P24" s="285">
        <v>1</v>
      </c>
      <c r="Q24" s="285">
        <v>0</v>
      </c>
      <c r="R24" s="285">
        <v>0</v>
      </c>
      <c r="S24" s="260" t="s">
        <v>2019</v>
      </c>
      <c r="T24" s="222" t="s">
        <v>2020</v>
      </c>
      <c r="U24" s="261">
        <v>0</v>
      </c>
      <c r="V24" s="261">
        <v>0</v>
      </c>
      <c r="W24" s="261">
        <v>0</v>
      </c>
      <c r="X24" s="261">
        <v>0</v>
      </c>
      <c r="Y24" s="261">
        <v>0</v>
      </c>
      <c r="Z24" s="261">
        <v>0</v>
      </c>
      <c r="AA24" s="228">
        <f t="shared" si="0"/>
        <v>0</v>
      </c>
      <c r="AB24" s="228">
        <f t="shared" si="0"/>
        <v>0</v>
      </c>
      <c r="AC24" s="222" t="s">
        <v>1982</v>
      </c>
      <c r="AD24" s="222" t="s">
        <v>2021</v>
      </c>
      <c r="AE24" s="293"/>
    </row>
    <row r="25" spans="1:31" ht="48.75" customHeight="1" x14ac:dyDescent="0.2">
      <c r="A25" s="230">
        <v>17</v>
      </c>
      <c r="B25" s="283">
        <v>22054</v>
      </c>
      <c r="C25" s="284" t="s">
        <v>2022</v>
      </c>
      <c r="D25" s="222" t="s">
        <v>2023</v>
      </c>
      <c r="E25" s="230" t="s">
        <v>2024</v>
      </c>
      <c r="F25" s="230" t="s">
        <v>228</v>
      </c>
      <c r="G25" s="230" t="s">
        <v>607</v>
      </c>
      <c r="H25" s="230" t="s">
        <v>2025</v>
      </c>
      <c r="I25" s="222" t="s">
        <v>1438</v>
      </c>
      <c r="J25" s="222" t="s">
        <v>1687</v>
      </c>
      <c r="K25" s="285"/>
      <c r="L25" s="285"/>
      <c r="M25" s="285"/>
      <c r="N25" s="285"/>
      <c r="O25" s="285">
        <v>1</v>
      </c>
      <c r="P25" s="285">
        <v>0</v>
      </c>
      <c r="Q25" s="285">
        <v>0</v>
      </c>
      <c r="R25" s="285">
        <v>0</v>
      </c>
      <c r="S25" s="260" t="s">
        <v>2026</v>
      </c>
      <c r="T25" s="222" t="s">
        <v>2027</v>
      </c>
      <c r="U25" s="261">
        <v>0</v>
      </c>
      <c r="V25" s="261">
        <v>0</v>
      </c>
      <c r="W25" s="261">
        <v>0</v>
      </c>
      <c r="X25" s="261">
        <v>0</v>
      </c>
      <c r="Y25" s="261">
        <v>0</v>
      </c>
      <c r="Z25" s="261">
        <v>0</v>
      </c>
      <c r="AA25" s="228">
        <f t="shared" si="0"/>
        <v>0</v>
      </c>
      <c r="AB25" s="228">
        <f t="shared" si="0"/>
        <v>0</v>
      </c>
      <c r="AC25" s="230" t="s">
        <v>1933</v>
      </c>
      <c r="AD25" s="222" t="s">
        <v>1413</v>
      </c>
      <c r="AE25" s="293"/>
    </row>
    <row r="26" spans="1:31" ht="48.75" customHeight="1" x14ac:dyDescent="0.2">
      <c r="A26" s="230">
        <v>18</v>
      </c>
      <c r="B26" s="283">
        <v>22054</v>
      </c>
      <c r="C26" s="284" t="s">
        <v>2028</v>
      </c>
      <c r="D26" s="222" t="s">
        <v>2029</v>
      </c>
      <c r="E26" s="230" t="s">
        <v>93</v>
      </c>
      <c r="F26" s="230" t="s">
        <v>1806</v>
      </c>
      <c r="G26" s="230" t="s">
        <v>592</v>
      </c>
      <c r="H26" s="230" t="s">
        <v>2030</v>
      </c>
      <c r="I26" s="222" t="s">
        <v>1969</v>
      </c>
      <c r="J26" s="222" t="s">
        <v>2031</v>
      </c>
      <c r="K26" s="285"/>
      <c r="L26" s="285"/>
      <c r="M26" s="285"/>
      <c r="N26" s="285"/>
      <c r="O26" s="285">
        <v>0</v>
      </c>
      <c r="P26" s="285">
        <v>0</v>
      </c>
      <c r="Q26" s="285">
        <v>0</v>
      </c>
      <c r="R26" s="285">
        <v>1</v>
      </c>
      <c r="S26" s="260" t="s">
        <v>2032</v>
      </c>
      <c r="T26" s="222" t="s">
        <v>2033</v>
      </c>
      <c r="U26" s="261">
        <v>0</v>
      </c>
      <c r="V26" s="261">
        <v>0</v>
      </c>
      <c r="W26" s="261">
        <v>0</v>
      </c>
      <c r="X26" s="261">
        <v>3</v>
      </c>
      <c r="Y26" s="261">
        <v>0</v>
      </c>
      <c r="Z26" s="261">
        <v>0</v>
      </c>
      <c r="AA26" s="228">
        <f t="shared" si="0"/>
        <v>0</v>
      </c>
      <c r="AB26" s="228">
        <f t="shared" si="0"/>
        <v>3</v>
      </c>
      <c r="AC26" s="230" t="s">
        <v>1914</v>
      </c>
      <c r="AD26" s="230" t="s">
        <v>1391</v>
      </c>
      <c r="AE26" s="293"/>
    </row>
    <row r="27" spans="1:31" ht="48.75" customHeight="1" x14ac:dyDescent="0.2">
      <c r="A27" s="230">
        <v>19</v>
      </c>
      <c r="B27" s="283">
        <v>22055</v>
      </c>
      <c r="C27" s="284" t="s">
        <v>2034</v>
      </c>
      <c r="D27" s="222" t="s">
        <v>2035</v>
      </c>
      <c r="E27" s="230" t="s">
        <v>2036</v>
      </c>
      <c r="F27" s="230" t="s">
        <v>2037</v>
      </c>
      <c r="G27" s="230" t="s">
        <v>1089</v>
      </c>
      <c r="H27" s="230" t="s">
        <v>2038</v>
      </c>
      <c r="I27" s="222" t="s">
        <v>1760</v>
      </c>
      <c r="J27" s="222" t="s">
        <v>2039</v>
      </c>
      <c r="K27" s="285"/>
      <c r="L27" s="285"/>
      <c r="M27" s="285"/>
      <c r="N27" s="285"/>
      <c r="O27" s="285">
        <v>1</v>
      </c>
      <c r="P27" s="285">
        <v>0</v>
      </c>
      <c r="Q27" s="285">
        <v>0</v>
      </c>
      <c r="R27" s="285">
        <v>0</v>
      </c>
      <c r="S27" s="260" t="s">
        <v>2040</v>
      </c>
      <c r="T27" s="222" t="s">
        <v>2041</v>
      </c>
      <c r="U27" s="261">
        <v>0</v>
      </c>
      <c r="V27" s="261">
        <v>0</v>
      </c>
      <c r="W27" s="261">
        <v>0</v>
      </c>
      <c r="X27" s="261">
        <v>0</v>
      </c>
      <c r="Y27" s="261">
        <v>0</v>
      </c>
      <c r="Z27" s="261">
        <v>2</v>
      </c>
      <c r="AA27" s="228">
        <f t="shared" si="0"/>
        <v>0</v>
      </c>
      <c r="AB27" s="228">
        <f t="shared" si="0"/>
        <v>2</v>
      </c>
      <c r="AC27" s="230" t="s">
        <v>1933</v>
      </c>
      <c r="AD27" s="222" t="s">
        <v>2042</v>
      </c>
      <c r="AE27" s="293"/>
    </row>
    <row r="28" spans="1:31" ht="48.75" customHeight="1" x14ac:dyDescent="0.2">
      <c r="A28" s="230">
        <v>20</v>
      </c>
      <c r="B28" s="283">
        <v>22056</v>
      </c>
      <c r="C28" s="284" t="s">
        <v>2043</v>
      </c>
      <c r="D28" s="222" t="s">
        <v>2044</v>
      </c>
      <c r="E28" s="230" t="s">
        <v>2045</v>
      </c>
      <c r="F28" s="230" t="s">
        <v>2046</v>
      </c>
      <c r="G28" s="230" t="s">
        <v>1070</v>
      </c>
      <c r="H28" s="230" t="s">
        <v>2047</v>
      </c>
      <c r="I28" s="222" t="s">
        <v>1409</v>
      </c>
      <c r="J28" s="222" t="s">
        <v>2048</v>
      </c>
      <c r="K28" s="285"/>
      <c r="L28" s="285"/>
      <c r="M28" s="285"/>
      <c r="N28" s="285"/>
      <c r="O28" s="285">
        <v>0</v>
      </c>
      <c r="P28" s="285">
        <v>0</v>
      </c>
      <c r="Q28" s="285">
        <v>0</v>
      </c>
      <c r="R28" s="285">
        <v>1</v>
      </c>
      <c r="S28" s="260" t="s">
        <v>2049</v>
      </c>
      <c r="T28" s="222" t="s">
        <v>2050</v>
      </c>
      <c r="U28" s="261">
        <v>0</v>
      </c>
      <c r="V28" s="261">
        <v>0</v>
      </c>
      <c r="W28" s="261">
        <v>0</v>
      </c>
      <c r="X28" s="261">
        <v>0</v>
      </c>
      <c r="Y28" s="261">
        <v>0</v>
      </c>
      <c r="Z28" s="261">
        <v>0</v>
      </c>
      <c r="AA28" s="228">
        <f t="shared" si="0"/>
        <v>0</v>
      </c>
      <c r="AB28" s="228">
        <f t="shared" si="0"/>
        <v>0</v>
      </c>
      <c r="AC28" s="222" t="s">
        <v>1923</v>
      </c>
      <c r="AD28" s="230" t="s">
        <v>1610</v>
      </c>
      <c r="AE28" s="293"/>
    </row>
    <row r="29" spans="1:31" ht="48.75" customHeight="1" x14ac:dyDescent="0.2">
      <c r="A29" s="230">
        <v>21</v>
      </c>
      <c r="B29" s="283">
        <v>22056</v>
      </c>
      <c r="C29" s="284" t="s">
        <v>2028</v>
      </c>
      <c r="D29" s="222" t="s">
        <v>2051</v>
      </c>
      <c r="E29" s="230" t="s">
        <v>2052</v>
      </c>
      <c r="F29" s="222" t="s">
        <v>1384</v>
      </c>
      <c r="G29" s="230" t="s">
        <v>1385</v>
      </c>
      <c r="H29" s="230" t="s">
        <v>1759</v>
      </c>
      <c r="I29" s="222" t="s">
        <v>1760</v>
      </c>
      <c r="J29" s="222" t="s">
        <v>1761</v>
      </c>
      <c r="K29" s="285"/>
      <c r="L29" s="285"/>
      <c r="M29" s="285"/>
      <c r="N29" s="285"/>
      <c r="O29" s="285">
        <v>1</v>
      </c>
      <c r="P29" s="285">
        <v>0</v>
      </c>
      <c r="Q29" s="285">
        <v>0</v>
      </c>
      <c r="R29" s="285">
        <v>0</v>
      </c>
      <c r="S29" s="260" t="s">
        <v>2053</v>
      </c>
      <c r="T29" s="222" t="s">
        <v>1763</v>
      </c>
      <c r="U29" s="261">
        <v>1</v>
      </c>
      <c r="V29" s="261">
        <v>2</v>
      </c>
      <c r="W29" s="261">
        <v>0</v>
      </c>
      <c r="X29" s="261">
        <v>0</v>
      </c>
      <c r="Y29" s="261">
        <v>0</v>
      </c>
      <c r="Z29" s="261">
        <v>0</v>
      </c>
      <c r="AA29" s="228">
        <f t="shared" si="0"/>
        <v>1</v>
      </c>
      <c r="AB29" s="228">
        <f t="shared" si="0"/>
        <v>2</v>
      </c>
      <c r="AC29" s="222" t="s">
        <v>1888</v>
      </c>
      <c r="AD29" s="230" t="s">
        <v>1434</v>
      </c>
      <c r="AE29" s="293"/>
    </row>
    <row r="30" spans="1:31" ht="48.75" customHeight="1" x14ac:dyDescent="0.2">
      <c r="A30" s="230">
        <v>22</v>
      </c>
      <c r="B30" s="283">
        <v>22056</v>
      </c>
      <c r="C30" s="284" t="s">
        <v>2054</v>
      </c>
      <c r="D30" s="222" t="s">
        <v>2055</v>
      </c>
      <c r="E30" s="230" t="s">
        <v>2056</v>
      </c>
      <c r="F30" s="222" t="s">
        <v>2057</v>
      </c>
      <c r="G30" s="230" t="s">
        <v>431</v>
      </c>
      <c r="H30" s="230" t="s">
        <v>2058</v>
      </c>
      <c r="I30" s="222" t="s">
        <v>2059</v>
      </c>
      <c r="J30" s="222" t="s">
        <v>2060</v>
      </c>
      <c r="K30" s="285"/>
      <c r="L30" s="285"/>
      <c r="M30" s="285"/>
      <c r="N30" s="285"/>
      <c r="O30" s="285">
        <v>0</v>
      </c>
      <c r="P30" s="285">
        <v>0</v>
      </c>
      <c r="Q30" s="285">
        <v>0</v>
      </c>
      <c r="R30" s="285">
        <v>1</v>
      </c>
      <c r="S30" s="260" t="s">
        <v>2061</v>
      </c>
      <c r="T30" s="222" t="s">
        <v>2062</v>
      </c>
      <c r="U30" s="261">
        <v>0</v>
      </c>
      <c r="V30" s="261">
        <v>0</v>
      </c>
      <c r="W30" s="261">
        <v>0</v>
      </c>
      <c r="X30" s="261">
        <v>0</v>
      </c>
      <c r="Y30" s="261">
        <v>0</v>
      </c>
      <c r="Z30" s="261">
        <v>4</v>
      </c>
      <c r="AA30" s="228">
        <v>0</v>
      </c>
      <c r="AB30" s="228">
        <f t="shared" si="0"/>
        <v>4</v>
      </c>
      <c r="AC30" s="222" t="s">
        <v>122</v>
      </c>
      <c r="AD30" s="222" t="s">
        <v>1413</v>
      </c>
      <c r="AE30" s="293"/>
    </row>
    <row r="31" spans="1:31" ht="48.75" customHeight="1" x14ac:dyDescent="0.2">
      <c r="A31" s="230">
        <v>23</v>
      </c>
      <c r="B31" s="283">
        <v>22058</v>
      </c>
      <c r="C31" s="284" t="s">
        <v>2063</v>
      </c>
      <c r="D31" s="222" t="s">
        <v>2064</v>
      </c>
      <c r="E31" s="230" t="s">
        <v>93</v>
      </c>
      <c r="F31" s="230" t="s">
        <v>2065</v>
      </c>
      <c r="G31" s="230" t="s">
        <v>1131</v>
      </c>
      <c r="H31" s="230" t="s">
        <v>2066</v>
      </c>
      <c r="I31" s="222" t="s">
        <v>1409</v>
      </c>
      <c r="J31" s="222" t="s">
        <v>2067</v>
      </c>
      <c r="K31" s="285"/>
      <c r="L31" s="285"/>
      <c r="M31" s="285"/>
      <c r="N31" s="285"/>
      <c r="O31" s="285">
        <v>0</v>
      </c>
      <c r="P31" s="285">
        <v>0</v>
      </c>
      <c r="Q31" s="285">
        <v>0</v>
      </c>
      <c r="R31" s="285">
        <v>1</v>
      </c>
      <c r="S31" s="260" t="s">
        <v>2068</v>
      </c>
      <c r="T31" s="222" t="s">
        <v>2069</v>
      </c>
      <c r="U31" s="261">
        <v>0</v>
      </c>
      <c r="V31" s="261">
        <v>0</v>
      </c>
      <c r="W31" s="261">
        <v>2</v>
      </c>
      <c r="X31" s="261">
        <v>6</v>
      </c>
      <c r="Y31" s="261">
        <v>0</v>
      </c>
      <c r="Z31" s="261">
        <v>0</v>
      </c>
      <c r="AA31" s="228">
        <f t="shared" si="0"/>
        <v>2</v>
      </c>
      <c r="AB31" s="228">
        <f t="shared" si="0"/>
        <v>6</v>
      </c>
      <c r="AC31" s="230" t="s">
        <v>1914</v>
      </c>
      <c r="AD31" s="230" t="s">
        <v>1434</v>
      </c>
      <c r="AE31" s="293"/>
    </row>
    <row r="32" spans="1:31" ht="48.75" customHeight="1" x14ac:dyDescent="0.2">
      <c r="A32" s="230">
        <v>24</v>
      </c>
      <c r="B32" s="280">
        <v>22059</v>
      </c>
      <c r="C32" s="218" t="s">
        <v>2070</v>
      </c>
      <c r="D32" s="88" t="s">
        <v>2071</v>
      </c>
      <c r="E32" s="216" t="s">
        <v>2072</v>
      </c>
      <c r="F32" s="216" t="s">
        <v>2072</v>
      </c>
      <c r="G32" s="216" t="s">
        <v>1866</v>
      </c>
      <c r="H32" s="216" t="s">
        <v>2073</v>
      </c>
      <c r="I32" s="88" t="s">
        <v>1409</v>
      </c>
      <c r="J32" s="222" t="s">
        <v>2074</v>
      </c>
      <c r="K32" s="224"/>
      <c r="L32" s="224"/>
      <c r="M32" s="224"/>
      <c r="N32" s="224"/>
      <c r="O32" s="224">
        <v>0</v>
      </c>
      <c r="P32" s="224">
        <v>0</v>
      </c>
      <c r="Q32" s="224">
        <v>0</v>
      </c>
      <c r="R32" s="224">
        <v>1</v>
      </c>
      <c r="S32" s="219" t="s">
        <v>2075</v>
      </c>
      <c r="T32" s="222" t="s">
        <v>2076</v>
      </c>
      <c r="U32" s="227">
        <v>0</v>
      </c>
      <c r="V32" s="227">
        <v>0</v>
      </c>
      <c r="W32" s="227">
        <v>0</v>
      </c>
      <c r="X32" s="227">
        <v>0</v>
      </c>
      <c r="Y32" s="227">
        <v>0</v>
      </c>
      <c r="Z32" s="227">
        <v>0</v>
      </c>
      <c r="AA32" s="221">
        <f t="shared" si="0"/>
        <v>0</v>
      </c>
      <c r="AB32" s="221">
        <f t="shared" si="0"/>
        <v>0</v>
      </c>
      <c r="AC32" s="216" t="s">
        <v>106</v>
      </c>
      <c r="AD32" s="88" t="s">
        <v>1413</v>
      </c>
      <c r="AE32" s="282"/>
    </row>
    <row r="33" spans="1:31" ht="48.75" customHeight="1" x14ac:dyDescent="0.2">
      <c r="A33" s="230">
        <v>25</v>
      </c>
      <c r="B33" s="280">
        <v>22063</v>
      </c>
      <c r="C33" s="218" t="s">
        <v>2077</v>
      </c>
      <c r="D33" s="88" t="s">
        <v>2078</v>
      </c>
      <c r="E33" s="216" t="s">
        <v>2079</v>
      </c>
      <c r="F33" s="216" t="s">
        <v>228</v>
      </c>
      <c r="G33" s="216" t="s">
        <v>1588</v>
      </c>
      <c r="H33" s="216" t="s">
        <v>2080</v>
      </c>
      <c r="I33" s="222" t="s">
        <v>1825</v>
      </c>
      <c r="J33" s="222" t="s">
        <v>2081</v>
      </c>
      <c r="K33" s="224"/>
      <c r="L33" s="224"/>
      <c r="M33" s="224"/>
      <c r="N33" s="224"/>
      <c r="O33" s="224">
        <v>0</v>
      </c>
      <c r="P33" s="224">
        <v>1</v>
      </c>
      <c r="Q33" s="224">
        <v>0</v>
      </c>
      <c r="R33" s="224">
        <v>0</v>
      </c>
      <c r="S33" s="219" t="s">
        <v>2082</v>
      </c>
      <c r="T33" s="222" t="s">
        <v>2083</v>
      </c>
      <c r="U33" s="227">
        <v>0</v>
      </c>
      <c r="V33" s="227">
        <v>0</v>
      </c>
      <c r="W33" s="227">
        <v>0</v>
      </c>
      <c r="X33" s="227">
        <v>0</v>
      </c>
      <c r="Y33" s="227">
        <v>0</v>
      </c>
      <c r="Z33" s="227">
        <v>0</v>
      </c>
      <c r="AA33" s="221">
        <f t="shared" si="0"/>
        <v>0</v>
      </c>
      <c r="AB33" s="221">
        <f t="shared" si="0"/>
        <v>0</v>
      </c>
      <c r="AC33" s="88" t="s">
        <v>1881</v>
      </c>
      <c r="AD33" s="216" t="s">
        <v>1391</v>
      </c>
      <c r="AE33" s="282"/>
    </row>
    <row r="34" spans="1:31" ht="48.75" customHeight="1" x14ac:dyDescent="0.2">
      <c r="A34" s="230">
        <v>26</v>
      </c>
      <c r="B34" s="280">
        <v>22063</v>
      </c>
      <c r="C34" s="218" t="s">
        <v>2084</v>
      </c>
      <c r="D34" s="88" t="s">
        <v>2085</v>
      </c>
      <c r="E34" s="216" t="s">
        <v>417</v>
      </c>
      <c r="F34" s="216" t="s">
        <v>418</v>
      </c>
      <c r="G34" s="216" t="s">
        <v>229</v>
      </c>
      <c r="H34" s="216" t="s">
        <v>2086</v>
      </c>
      <c r="I34" s="222" t="s">
        <v>2087</v>
      </c>
      <c r="J34" s="222" t="s">
        <v>2088</v>
      </c>
      <c r="K34" s="224"/>
      <c r="L34" s="224"/>
      <c r="M34" s="224"/>
      <c r="N34" s="224"/>
      <c r="O34" s="224">
        <v>0</v>
      </c>
      <c r="P34" s="224">
        <v>0</v>
      </c>
      <c r="Q34" s="224">
        <v>1</v>
      </c>
      <c r="R34" s="224">
        <v>0</v>
      </c>
      <c r="S34" s="219" t="s">
        <v>2089</v>
      </c>
      <c r="T34" s="88" t="s">
        <v>2090</v>
      </c>
      <c r="U34" s="227">
        <v>0</v>
      </c>
      <c r="V34" s="227">
        <v>0</v>
      </c>
      <c r="W34" s="227">
        <v>0</v>
      </c>
      <c r="X34" s="227">
        <v>0</v>
      </c>
      <c r="Y34" s="227">
        <v>0</v>
      </c>
      <c r="Z34" s="227">
        <v>0</v>
      </c>
      <c r="AA34" s="221">
        <f t="shared" si="0"/>
        <v>0</v>
      </c>
      <c r="AB34" s="221">
        <f t="shared" si="0"/>
        <v>0</v>
      </c>
      <c r="AC34" s="230" t="s">
        <v>1933</v>
      </c>
      <c r="AD34" s="222" t="s">
        <v>1413</v>
      </c>
      <c r="AE34" s="282"/>
    </row>
    <row r="35" spans="1:31" ht="48.75" customHeight="1" x14ac:dyDescent="0.2">
      <c r="A35" s="230">
        <v>27</v>
      </c>
      <c r="B35" s="280">
        <v>22064</v>
      </c>
      <c r="C35" s="218" t="s">
        <v>2091</v>
      </c>
      <c r="D35" s="88" t="s">
        <v>2092</v>
      </c>
      <c r="E35" s="216" t="s">
        <v>2093</v>
      </c>
      <c r="F35" s="216" t="s">
        <v>2094</v>
      </c>
      <c r="G35" s="216" t="s">
        <v>1275</v>
      </c>
      <c r="H35" s="216" t="s">
        <v>2095</v>
      </c>
      <c r="I35" s="88" t="s">
        <v>1655</v>
      </c>
      <c r="J35" s="88" t="s">
        <v>2096</v>
      </c>
      <c r="K35" s="224"/>
      <c r="L35" s="224"/>
      <c r="M35" s="224"/>
      <c r="N35" s="224"/>
      <c r="O35" s="224">
        <v>0</v>
      </c>
      <c r="P35" s="224">
        <v>1</v>
      </c>
      <c r="Q35" s="224">
        <v>0</v>
      </c>
      <c r="R35" s="224">
        <v>0</v>
      </c>
      <c r="S35" s="219" t="s">
        <v>2097</v>
      </c>
      <c r="T35" s="88" t="s">
        <v>2098</v>
      </c>
      <c r="U35" s="227">
        <v>0</v>
      </c>
      <c r="V35" s="227">
        <v>0</v>
      </c>
      <c r="W35" s="227">
        <v>0</v>
      </c>
      <c r="X35" s="227">
        <v>0</v>
      </c>
      <c r="Y35" s="227">
        <v>0</v>
      </c>
      <c r="Z35" s="227">
        <v>0</v>
      </c>
      <c r="AA35" s="221">
        <f t="shared" si="0"/>
        <v>0</v>
      </c>
      <c r="AB35" s="221">
        <f t="shared" si="0"/>
        <v>0</v>
      </c>
      <c r="AC35" s="216" t="s">
        <v>1933</v>
      </c>
      <c r="AD35" s="216" t="s">
        <v>1434</v>
      </c>
      <c r="AE35" s="282"/>
    </row>
    <row r="36" spans="1:31" ht="48.75" customHeight="1" x14ac:dyDescent="0.2">
      <c r="A36" s="230">
        <v>28</v>
      </c>
      <c r="B36" s="280">
        <v>22064</v>
      </c>
      <c r="C36" s="218" t="s">
        <v>2008</v>
      </c>
      <c r="D36" s="88" t="s">
        <v>2099</v>
      </c>
      <c r="E36" s="216" t="s">
        <v>2100</v>
      </c>
      <c r="F36" s="216" t="s">
        <v>2101</v>
      </c>
      <c r="G36" s="216" t="s">
        <v>1445</v>
      </c>
      <c r="H36" s="216" t="s">
        <v>2102</v>
      </c>
      <c r="I36" s="222" t="s">
        <v>2103</v>
      </c>
      <c r="J36" s="222" t="s">
        <v>2104</v>
      </c>
      <c r="K36" s="224"/>
      <c r="L36" s="224"/>
      <c r="M36" s="224"/>
      <c r="N36" s="224"/>
      <c r="O36" s="224"/>
      <c r="P36" s="224"/>
      <c r="Q36" s="224"/>
      <c r="R36" s="224"/>
      <c r="S36" s="219" t="s">
        <v>2105</v>
      </c>
      <c r="T36" s="88" t="s">
        <v>2106</v>
      </c>
      <c r="U36" s="227">
        <v>0</v>
      </c>
      <c r="V36" s="227">
        <v>0</v>
      </c>
      <c r="W36" s="227">
        <v>0</v>
      </c>
      <c r="X36" s="227">
        <v>0</v>
      </c>
      <c r="Y36" s="227">
        <v>0</v>
      </c>
      <c r="Z36" s="227">
        <v>0</v>
      </c>
      <c r="AA36" s="221">
        <f t="shared" si="0"/>
        <v>0</v>
      </c>
      <c r="AB36" s="221">
        <f t="shared" si="0"/>
        <v>0</v>
      </c>
      <c r="AC36" s="88" t="s">
        <v>1871</v>
      </c>
      <c r="AD36" s="88" t="s">
        <v>1785</v>
      </c>
      <c r="AE36" s="282"/>
    </row>
    <row r="37" spans="1:31" ht="21.75" x14ac:dyDescent="0.5">
      <c r="A37" s="298"/>
      <c r="B37" s="299"/>
      <c r="C37" s="300"/>
      <c r="D37" s="298"/>
      <c r="E37" s="298"/>
      <c r="F37" s="298"/>
      <c r="G37" s="298"/>
      <c r="H37" s="298"/>
      <c r="I37" s="298"/>
      <c r="J37" s="301" t="s">
        <v>97</v>
      </c>
      <c r="K37" s="302">
        <f t="shared" ref="K37:Q37" si="1">SUM(K6:K36)</f>
        <v>0</v>
      </c>
      <c r="L37" s="302">
        <f t="shared" si="1"/>
        <v>3</v>
      </c>
      <c r="M37" s="302">
        <f t="shared" si="1"/>
        <v>1</v>
      </c>
      <c r="N37" s="302">
        <f t="shared" si="1"/>
        <v>1</v>
      </c>
      <c r="O37" s="303">
        <f t="shared" si="1"/>
        <v>9</v>
      </c>
      <c r="P37" s="303">
        <f t="shared" si="1"/>
        <v>8</v>
      </c>
      <c r="Q37" s="303">
        <f t="shared" si="1"/>
        <v>3</v>
      </c>
      <c r="R37" s="304"/>
      <c r="S37" s="274"/>
      <c r="T37" s="305" t="s">
        <v>129</v>
      </c>
      <c r="U37" s="306">
        <f t="shared" ref="U37:Z37" si="2">SUM(U6:U36)</f>
        <v>1</v>
      </c>
      <c r="V37" s="306">
        <f t="shared" si="2"/>
        <v>31</v>
      </c>
      <c r="W37" s="306">
        <f t="shared" si="2"/>
        <v>3</v>
      </c>
      <c r="X37" s="306">
        <f t="shared" si="2"/>
        <v>17</v>
      </c>
      <c r="Y37" s="306">
        <f t="shared" si="2"/>
        <v>4</v>
      </c>
      <c r="Z37" s="306">
        <f t="shared" si="2"/>
        <v>10</v>
      </c>
      <c r="AA37" s="307">
        <f t="shared" si="0"/>
        <v>8</v>
      </c>
      <c r="AB37" s="307">
        <f t="shared" si="0"/>
        <v>58</v>
      </c>
      <c r="AC37" s="298"/>
      <c r="AD37" s="298"/>
      <c r="AE37" s="298"/>
    </row>
  </sheetData>
  <mergeCells count="41">
    <mergeCell ref="Y13:Y14"/>
    <mergeCell ref="Z13:Z14"/>
    <mergeCell ref="AA13:AA14"/>
    <mergeCell ref="AB13:AB14"/>
    <mergeCell ref="AD13:AD14"/>
    <mergeCell ref="A13:A14"/>
    <mergeCell ref="B13:B14"/>
    <mergeCell ref="C13:C14"/>
    <mergeCell ref="D13:D14"/>
    <mergeCell ref="E13:E14"/>
    <mergeCell ref="F13:F14"/>
    <mergeCell ref="O3:R3"/>
    <mergeCell ref="S3:S5"/>
    <mergeCell ref="T3:T5"/>
    <mergeCell ref="U3:AB3"/>
    <mergeCell ref="R4:R5"/>
    <mergeCell ref="X13:X14"/>
    <mergeCell ref="U4:V4"/>
    <mergeCell ref="W4:X4"/>
    <mergeCell ref="Y4:Z4"/>
    <mergeCell ref="AA4:AB4"/>
    <mergeCell ref="G13:G14"/>
    <mergeCell ref="S13:S14"/>
    <mergeCell ref="U13:U14"/>
    <mergeCell ref="V13:V14"/>
    <mergeCell ref="W13:W14"/>
    <mergeCell ref="A1:AD1"/>
    <mergeCell ref="A2:AD2"/>
    <mergeCell ref="A3:A5"/>
    <mergeCell ref="B3:B5"/>
    <mergeCell ref="C3:C5"/>
    <mergeCell ref="D3:G3"/>
    <mergeCell ref="H3:H5"/>
    <mergeCell ref="I3:I5"/>
    <mergeCell ref="J3:J5"/>
    <mergeCell ref="K3:N4"/>
    <mergeCell ref="D4:D5"/>
    <mergeCell ref="E4:E5"/>
    <mergeCell ref="F4:F5"/>
    <mergeCell ref="G4:G5"/>
    <mergeCell ref="O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24</vt:i4>
      </vt:variant>
    </vt:vector>
  </HeadingPairs>
  <TitlesOfParts>
    <vt:vector size="24" baseType="lpstr">
      <vt:lpstr>รถโดยสารสาธารณะ พ.ศ.2560</vt:lpstr>
      <vt:lpstr>มค.60</vt:lpstr>
      <vt:lpstr>กพ.(10)</vt:lpstr>
      <vt:lpstr>กพ.(30)</vt:lpstr>
      <vt:lpstr>มีค.(10)</vt:lpstr>
      <vt:lpstr>มีค.(30)</vt:lpstr>
      <vt:lpstr>เมย.(10)</vt:lpstr>
      <vt:lpstr>เมย.(30)</vt:lpstr>
      <vt:lpstr>พค.(10)</vt:lpstr>
      <vt:lpstr>พค.(30)</vt:lpstr>
      <vt:lpstr>มิย.(10)</vt:lpstr>
      <vt:lpstr>มิย.(30)</vt:lpstr>
      <vt:lpstr>กค.60</vt:lpstr>
      <vt:lpstr>กค.60(รับส่งนักเรียน)</vt:lpstr>
      <vt:lpstr>สค.60</vt:lpstr>
      <vt:lpstr>สค.60(รถนักเรียน)</vt:lpstr>
      <vt:lpstr>กย.60</vt:lpstr>
      <vt:lpstr>กย.60(รถนักเรียน)</vt:lpstr>
      <vt:lpstr>ตค.60</vt:lpstr>
      <vt:lpstr>ตค.60(รถนักเรียน)</vt:lpstr>
      <vt:lpstr>พย.60</vt:lpstr>
      <vt:lpstr>พย.60(รถนักเรียน)</vt:lpstr>
      <vt:lpstr>ธค.60</vt:lpstr>
      <vt:lpstr>ธค.60(รถนักเรียน)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Nuanporn</dc:creator>
  <cp:lastModifiedBy>PC</cp:lastModifiedBy>
  <cp:lastPrinted>2017-09-06T10:43:24Z</cp:lastPrinted>
  <dcterms:created xsi:type="dcterms:W3CDTF">2017-07-28T04:21:55Z</dcterms:created>
  <dcterms:modified xsi:type="dcterms:W3CDTF">2018-11-21T02:50:46Z</dcterms:modified>
</cp:coreProperties>
</file>